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Files WADAS\AARS\Ben\AARs\2019\CGS\Cluster3\NEA\NEA2019_aar\"/>
    </mc:Choice>
  </mc:AlternateContent>
  <bookViews>
    <workbookView xWindow="0" yWindow="0" windowWidth="20496" windowHeight="7152" tabRatio="757"/>
  </bookViews>
  <sheets>
    <sheet name="SFPos" sheetId="17" r:id="rId1"/>
    <sheet name="SFPerf" sheetId="16" r:id="rId2"/>
    <sheet name="SCE" sheetId="18" r:id="rId3"/>
    <sheet name="SCF" sheetId="15" r:id="rId4"/>
    <sheet name="SCBAA" sheetId="21" r:id="rId5"/>
  </sheets>
  <definedNames>
    <definedName name="abc">#REF!</definedName>
    <definedName name="arcie">#REF!</definedName>
    <definedName name="_xlnm.Print_Area" localSheetId="2">SCE!$A$1:$L$22</definedName>
    <definedName name="_xlnm.Print_Area" localSheetId="3">SCF!$A$1:$F$64</definedName>
    <definedName name="_xlnm.Print_Area" localSheetId="1">SFPerf!$A$1:$H$29</definedName>
    <definedName name="_xlnm.Print_Area" localSheetId="0">SFPos!$A$1:$H$49</definedName>
    <definedName name="Print_Area_MI">#REF!</definedName>
    <definedName name="table1">#REF!</definedName>
    <definedName name="table2">#REF!</definedName>
  </definedNames>
  <calcPr calcId="152511"/>
</workbook>
</file>

<file path=xl/calcChain.xml><?xml version="1.0" encoding="utf-8"?>
<calcChain xmlns="http://schemas.openxmlformats.org/spreadsheetml/2006/main">
  <c r="H37" i="17" l="1"/>
  <c r="H32" i="17"/>
  <c r="F17" i="16" l="1"/>
  <c r="F19" i="16" s="1"/>
  <c r="F23" i="16" s="1"/>
  <c r="F25" i="16" s="1"/>
  <c r="F27" i="16" s="1"/>
  <c r="J18" i="18" s="1"/>
  <c r="J21" i="18" s="1"/>
  <c r="F32" i="17"/>
  <c r="F39" i="17" s="1"/>
  <c r="F15" i="17"/>
  <c r="F21" i="17"/>
  <c r="L19" i="18"/>
  <c r="F20" i="21"/>
  <c r="F22" i="21" s="1"/>
  <c r="E20" i="21"/>
  <c r="D20" i="21"/>
  <c r="D22" i="21" s="1"/>
  <c r="G19" i="21"/>
  <c r="G18" i="21"/>
  <c r="G17" i="21"/>
  <c r="G16" i="21"/>
  <c r="F13" i="21"/>
  <c r="E13" i="21"/>
  <c r="D13" i="21"/>
  <c r="G12" i="21"/>
  <c r="G11" i="21"/>
  <c r="G10" i="21"/>
  <c r="H47" i="17"/>
  <c r="E22" i="21" l="1"/>
  <c r="G13" i="21"/>
  <c r="G22" i="21" s="1"/>
  <c r="G20" i="21"/>
  <c r="F23" i="17"/>
  <c r="F41" i="17" s="1"/>
  <c r="L18" i="18"/>
  <c r="L21" i="18" s="1"/>
  <c r="F46" i="17"/>
  <c r="F47" i="17" s="1"/>
</calcChain>
</file>

<file path=xl/sharedStrings.xml><?xml version="1.0" encoding="utf-8"?>
<sst xmlns="http://schemas.openxmlformats.org/spreadsheetml/2006/main" count="150" uniqueCount="129">
  <si>
    <t>Total</t>
  </si>
  <si>
    <t>Dividends</t>
  </si>
  <si>
    <t>Current Assets</t>
  </si>
  <si>
    <t>Non-Current Assets</t>
  </si>
  <si>
    <t>NATIONAL ELECTRIFICATION ADMINISTRATION</t>
  </si>
  <si>
    <t>ASSETS</t>
  </si>
  <si>
    <t xml:space="preserve">Cash and Cash Equivalents </t>
  </si>
  <si>
    <t>Receivables</t>
  </si>
  <si>
    <t>LIABILITIES</t>
  </si>
  <si>
    <t>Current Liabilities</t>
  </si>
  <si>
    <t>Financial Liabilities</t>
  </si>
  <si>
    <t>Inter-Agency Payables</t>
  </si>
  <si>
    <t>Other Payables</t>
  </si>
  <si>
    <t>Non-Current Liabilities</t>
  </si>
  <si>
    <t>Deferred Credits</t>
  </si>
  <si>
    <t>Gain/(Loss) on Foreign Exchange</t>
  </si>
  <si>
    <t>CASH FLOWS FROM OPERATING ACTIVITIES</t>
  </si>
  <si>
    <t>Cash Inflows</t>
  </si>
  <si>
    <t>Collection of loans receivables</t>
  </si>
  <si>
    <t>Receipt of trust liabilities</t>
  </si>
  <si>
    <t>Interest income from bank deposits</t>
  </si>
  <si>
    <t>Collection of service and other income</t>
  </si>
  <si>
    <t>Collection of other receivables</t>
  </si>
  <si>
    <t>Other cash receipt</t>
  </si>
  <si>
    <t>Total Cash Inflows</t>
  </si>
  <si>
    <t>Cash Outflows</t>
  </si>
  <si>
    <t>Release of loans to electric cooperatives</t>
  </si>
  <si>
    <t>Grant of subsidies and donations</t>
  </si>
  <si>
    <t>Payment of maintenance and other operating expenses</t>
  </si>
  <si>
    <t>Remittance and refund of authorized deduction withheld on employees</t>
  </si>
  <si>
    <t>Remittance of corporate income tax</t>
  </si>
  <si>
    <t>Grant of cash advance and other advances</t>
  </si>
  <si>
    <t xml:space="preserve">Remittance of taxes withheld from suppliers, contractors and other creditors </t>
  </si>
  <si>
    <t>Replenishment of petty cash fund</t>
  </si>
  <si>
    <t>Refund of Malampaya Fund (Mindanao Modular Generator Sets Program)</t>
  </si>
  <si>
    <t>Other cash payments</t>
  </si>
  <si>
    <t>Total Cash Outflows</t>
  </si>
  <si>
    <t>Net Cash Used in Investing Activities</t>
  </si>
  <si>
    <t>CASH FLOW FROM FINANCING ACTIVITIES</t>
  </si>
  <si>
    <t>Payment of long-term liabilities</t>
  </si>
  <si>
    <t>Net Cash Used in Financing Activities</t>
  </si>
  <si>
    <t>Service and Business Income</t>
  </si>
  <si>
    <t>Revenue</t>
  </si>
  <si>
    <t>Total Revenue</t>
  </si>
  <si>
    <t>Current Operating Expenses</t>
  </si>
  <si>
    <t>Maintenance and Operating Expenses</t>
  </si>
  <si>
    <t>Financial Expenses</t>
  </si>
  <si>
    <t>Non-Cash Expenses</t>
  </si>
  <si>
    <t>Total Current Operating Expenses</t>
  </si>
  <si>
    <t>Surplus before Tax</t>
  </si>
  <si>
    <t>Income Tax Expense</t>
  </si>
  <si>
    <t>Surplus after Tax</t>
  </si>
  <si>
    <t>Total Assets</t>
  </si>
  <si>
    <t>Total Liabilities</t>
  </si>
  <si>
    <t>Net Assets (Total Assets Less Total Liabilities)</t>
  </si>
  <si>
    <t>NET ASSETS/EQUITY</t>
  </si>
  <si>
    <t>Government Equity</t>
  </si>
  <si>
    <t>FOR THE YEARS ENDED DECEMBER 31, 2019 and 2018</t>
  </si>
  <si>
    <t>AS AT DECEMBER 31, 2019 and 2018</t>
  </si>
  <si>
    <t>RECEIPTS</t>
  </si>
  <si>
    <t>Total Receipts</t>
  </si>
  <si>
    <t>PAYMENTS</t>
  </si>
  <si>
    <t>Personnel Services</t>
  </si>
  <si>
    <t>Capital Outlay</t>
  </si>
  <si>
    <t>NET RECEIPTS/PAYMENTS</t>
  </si>
  <si>
    <t>Inventories</t>
  </si>
  <si>
    <t xml:space="preserve">Other Current Assets </t>
  </si>
  <si>
    <t>Total Current Assets</t>
  </si>
  <si>
    <t>Total Non-Current Assets</t>
  </si>
  <si>
    <t>Property, Plant and Equipment</t>
  </si>
  <si>
    <t xml:space="preserve">Other Non-Current Assets </t>
  </si>
  <si>
    <t>Total Current Liabilities</t>
  </si>
  <si>
    <t>Total Non-Current Liabilities</t>
  </si>
  <si>
    <t>Contributed Capital</t>
  </si>
  <si>
    <t>Accumulated Surplus/(Deficit)</t>
  </si>
  <si>
    <t>NOTE</t>
  </si>
  <si>
    <t>Surplus from Current Operations</t>
  </si>
  <si>
    <t>Accumulated Surplus / (Deficit)</t>
  </si>
  <si>
    <t>BALANCE AT JANUARY 1, 2018</t>
  </si>
  <si>
    <t>Add/(Deduct):</t>
  </si>
  <si>
    <t>BALANCE AT DECEMBER 31, 2018</t>
  </si>
  <si>
    <t>Changes in Net Assets/Equity for CY 2018</t>
  </si>
  <si>
    <t>Changes in Net Assets/Equity for CY 2019</t>
  </si>
  <si>
    <t>BALANCE AT DECEMBER 31, 2019</t>
  </si>
  <si>
    <t>Receipt of subsidy from the National Government</t>
  </si>
  <si>
    <t>CASH FLOWS FROM INVESTING ACTIVITIES</t>
  </si>
  <si>
    <t>Purchase of property, plant and equipment</t>
  </si>
  <si>
    <t>Net Increase/(Decrease) in Cash and Cash Equivalents</t>
  </si>
  <si>
    <t>Cash and Cash Equivalents, January 1</t>
  </si>
  <si>
    <t>Cash and Cash Equivalents, December 31</t>
  </si>
  <si>
    <t>Payment of dividends</t>
  </si>
  <si>
    <t>Payment of accounts payable</t>
  </si>
  <si>
    <t>Prepayments made</t>
  </si>
  <si>
    <t>Payment for purchases of inventories, supplies and materials</t>
  </si>
  <si>
    <t>STATEMENT OF COMPARISON OF BUDGET AND ACTUAL AMOUNTS</t>
  </si>
  <si>
    <t>Particulars</t>
  </si>
  <si>
    <t>Budgeted Amount</t>
  </si>
  <si>
    <t>Actual Amounts on Comparable Basis</t>
  </si>
  <si>
    <t>Difference Final Budget and Actual</t>
  </si>
  <si>
    <t>Original</t>
  </si>
  <si>
    <t>Final</t>
  </si>
  <si>
    <t>Assistance and Subsidy</t>
  </si>
  <si>
    <t>Others</t>
  </si>
  <si>
    <t>Maintenance and Other Operating Expenses</t>
  </si>
  <si>
    <t xml:space="preserve">Total Payments </t>
  </si>
  <si>
    <t>FOR THE YEAR ENDED DECEMBER 31, 2019</t>
  </si>
  <si>
    <t>Other Non-Operating  Income</t>
  </si>
  <si>
    <t>(In thousands)</t>
  </si>
  <si>
    <t>Trust Liabilities</t>
  </si>
  <si>
    <t>0</t>
  </si>
  <si>
    <t>STATEMENTS OF FINANCIAL POSITION</t>
  </si>
  <si>
    <t>STATEMENTS OF FINANCIAL PERFORMANCE</t>
  </si>
  <si>
    <t xml:space="preserve">NATIONAL ELECTRIFICATION ADMINISTRATION </t>
  </si>
  <si>
    <t>Financial Assistance</t>
  </si>
  <si>
    <t>Prior Period Adjustments</t>
  </si>
  <si>
    <t>Surplus (Deficit) for the Period</t>
  </si>
  <si>
    <t>Net Deficit for the Period</t>
  </si>
  <si>
    <t>Government Equity
(Note 23)</t>
  </si>
  <si>
    <t>Contributed Capital
(Note 24)</t>
  </si>
  <si>
    <t>The notes on pages 10 to 35 form part of these statements.</t>
  </si>
  <si>
    <t>Refund of unexpended and interest earned from deposit of subsidy</t>
  </si>
  <si>
    <t>Cancellation of stale checks issued in prior years</t>
  </si>
  <si>
    <t>Refund of cash advance and deposit</t>
  </si>
  <si>
    <t>Refund of unreleased Disbursement Acceleration Program (DAP)/2011
    Office of the Presidential Adviser on the Peace Process (OPAPP)/ 
    Transition Investment Support Plan (TISP)</t>
  </si>
  <si>
    <t>STATEMENTS OF CHANGES IN NET ASSETS/EQUITY</t>
  </si>
  <si>
    <t>STATEMENTS OF CASH FLOWS</t>
  </si>
  <si>
    <t>Net Cash Provided  by (Used in) Operating Activities</t>
  </si>
  <si>
    <t xml:space="preserve">Personnel Services  </t>
  </si>
  <si>
    <t>Payment of personnel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</si>
</sst>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0_);\(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82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3" fontId="5" fillId="0" borderId="0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/>
    <xf numFmtId="3" fontId="5" fillId="0" borderId="0" xfId="0" applyNumberFormat="1" applyFont="1" applyBorder="1"/>
    <xf numFmtId="0" fontId="6" fillId="0" borderId="0" xfId="0" applyFont="1"/>
    <xf numFmtId="3" fontId="3" fillId="0" borderId="0" xfId="0" applyNumberFormat="1" applyFont="1" applyBorder="1" applyAlignment="1"/>
    <xf numFmtId="164" fontId="3" fillId="0" borderId="2" xfId="1" applyNumberFormat="1" applyFont="1" applyBorder="1"/>
    <xf numFmtId="164" fontId="3" fillId="0" borderId="0" xfId="1" applyNumberFormat="1" applyFont="1" applyBorder="1"/>
    <xf numFmtId="3" fontId="5" fillId="0" borderId="0" xfId="0" applyNumberFormat="1" applyFont="1" applyBorder="1" applyAlignment="1"/>
    <xf numFmtId="164" fontId="5" fillId="2" borderId="0" xfId="1" applyNumberFormat="1" applyFont="1" applyFill="1" applyBorder="1"/>
    <xf numFmtId="3" fontId="5" fillId="0" borderId="0" xfId="0" applyNumberFormat="1" applyFont="1" applyBorder="1" applyAlignment="1">
      <alignment horizontal="left" indent="1"/>
    </xf>
    <xf numFmtId="3" fontId="3" fillId="0" borderId="0" xfId="0" applyNumberFormat="1" applyFont="1" applyBorder="1"/>
    <xf numFmtId="164" fontId="3" fillId="0" borderId="3" xfId="1" applyNumberFormat="1" applyFont="1" applyBorder="1"/>
    <xf numFmtId="3" fontId="3" fillId="0" borderId="0" xfId="0" applyNumberFormat="1" applyFont="1" applyBorder="1" applyAlignment="1">
      <alignment horizontal="center"/>
    </xf>
    <xf numFmtId="0" fontId="4" fillId="0" borderId="0" xfId="0" applyFont="1" applyFill="1"/>
    <xf numFmtId="164" fontId="3" fillId="0" borderId="3" xfId="1" applyNumberFormat="1" applyFont="1" applyFill="1" applyBorder="1"/>
    <xf numFmtId="164" fontId="3" fillId="0" borderId="0" xfId="1" applyNumberFormat="1" applyFont="1" applyFill="1" applyBorder="1"/>
    <xf numFmtId="164" fontId="5" fillId="0" borderId="0" xfId="1" applyNumberFormat="1" applyFont="1" applyFill="1" applyBorder="1"/>
    <xf numFmtId="164" fontId="3" fillId="0" borderId="1" xfId="1" applyNumberFormat="1" applyFont="1" applyFill="1" applyBorder="1"/>
    <xf numFmtId="0" fontId="5" fillId="0" borderId="0" xfId="2" applyFont="1" applyBorder="1" applyAlignment="1">
      <alignment horizontal="left"/>
    </xf>
    <xf numFmtId="164" fontId="3" fillId="0" borderId="4" xfId="1" applyNumberFormat="1" applyFont="1" applyBorder="1"/>
    <xf numFmtId="0" fontId="4" fillId="0" borderId="0" xfId="0" applyFont="1" applyBorder="1"/>
    <xf numFmtId="3" fontId="4" fillId="0" borderId="0" xfId="0" applyNumberFormat="1" applyFont="1" applyBorder="1"/>
    <xf numFmtId="164" fontId="4" fillId="0" borderId="0" xfId="1" applyNumberFormat="1" applyFont="1"/>
    <xf numFmtId="3" fontId="4" fillId="0" borderId="0" xfId="0" applyNumberFormat="1" applyFont="1"/>
    <xf numFmtId="43" fontId="4" fillId="0" borderId="0" xfId="1" applyFont="1"/>
    <xf numFmtId="164" fontId="4" fillId="0" borderId="0" xfId="0" applyNumberFormat="1" applyFont="1"/>
    <xf numFmtId="0" fontId="4" fillId="2" borderId="0" xfId="0" applyFont="1" applyFill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64" fontId="3" fillId="2" borderId="0" xfId="1" applyNumberFormat="1" applyFont="1" applyFill="1" applyBorder="1"/>
    <xf numFmtId="164" fontId="5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/>
    <xf numFmtId="164" fontId="3" fillId="2" borderId="2" xfId="1" applyNumberFormat="1" applyFont="1" applyFill="1" applyBorder="1" applyAlignment="1"/>
    <xf numFmtId="164" fontId="3" fillId="2" borderId="0" xfId="1" applyNumberFormat="1" applyFont="1" applyFill="1" applyBorder="1" applyAlignment="1"/>
    <xf numFmtId="0" fontId="5" fillId="2" borderId="0" xfId="0" quotePrefix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2" borderId="5" xfId="1" applyNumberFormat="1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left" indent="1"/>
    </xf>
    <xf numFmtId="164" fontId="5" fillId="2" borderId="0" xfId="1" applyNumberFormat="1" applyFont="1" applyFill="1" applyBorder="1" applyAlignment="1"/>
    <xf numFmtId="3" fontId="3" fillId="2" borderId="0" xfId="0" applyNumberFormat="1" applyFont="1" applyFill="1" applyBorder="1" applyAlignment="1"/>
    <xf numFmtId="164" fontId="3" fillId="2" borderId="5" xfId="1" applyNumberFormat="1" applyFont="1" applyFill="1" applyBorder="1" applyAlignment="1">
      <alignment horizontal="right"/>
    </xf>
    <xf numFmtId="164" fontId="3" fillId="2" borderId="0" xfId="1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/>
    <xf numFmtId="164" fontId="4" fillId="2" borderId="0" xfId="1" applyNumberFormat="1" applyFont="1" applyFill="1"/>
    <xf numFmtId="0" fontId="7" fillId="2" borderId="5" xfId="0" applyFont="1" applyFill="1" applyBorder="1" applyAlignment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37" fontId="3" fillId="0" borderId="0" xfId="0" applyNumberFormat="1" applyFont="1" applyBorder="1"/>
    <xf numFmtId="37" fontId="5" fillId="0" borderId="0" xfId="0" applyNumberFormat="1" applyFont="1" applyBorder="1"/>
    <xf numFmtId="0" fontId="3" fillId="0" borderId="0" xfId="0" applyFont="1" applyBorder="1"/>
    <xf numFmtId="0" fontId="3" fillId="0" borderId="0" xfId="2" applyFont="1" applyBorder="1"/>
    <xf numFmtId="3" fontId="3" fillId="0" borderId="1" xfId="0" applyNumberFormat="1" applyFont="1" applyBorder="1"/>
    <xf numFmtId="164" fontId="3" fillId="0" borderId="1" xfId="1" applyNumberFormat="1" applyFont="1" applyBorder="1"/>
    <xf numFmtId="164" fontId="6" fillId="0" borderId="1" xfId="1" applyNumberFormat="1" applyFont="1" applyBorder="1"/>
    <xf numFmtId="0" fontId="9" fillId="0" borderId="0" xfId="0" applyFont="1"/>
    <xf numFmtId="164" fontId="4" fillId="0" borderId="0" xfId="1" applyNumberFormat="1" applyFont="1" applyBorder="1"/>
    <xf numFmtId="3" fontId="3" fillId="0" borderId="2" xfId="0" applyNumberFormat="1" applyFont="1" applyBorder="1"/>
    <xf numFmtId="41" fontId="5" fillId="0" borderId="0" xfId="0" applyNumberFormat="1" applyFont="1" applyBorder="1"/>
    <xf numFmtId="0" fontId="3" fillId="0" borderId="0" xfId="2" applyFont="1"/>
    <xf numFmtId="0" fontId="9" fillId="0" borderId="0" xfId="0" applyFont="1" applyFill="1"/>
    <xf numFmtId="3" fontId="5" fillId="0" borderId="0" xfId="0" applyNumberFormat="1" applyFont="1" applyFill="1" applyBorder="1"/>
    <xf numFmtId="0" fontId="4" fillId="0" borderId="0" xfId="0" applyFont="1" applyFill="1" applyBorder="1"/>
    <xf numFmtId="164" fontId="4" fillId="0" borderId="0" xfId="1" applyNumberFormat="1" applyFont="1" applyFill="1" applyBorder="1"/>
    <xf numFmtId="3" fontId="3" fillId="0" borderId="4" xfId="0" applyNumberFormat="1" applyFont="1" applyBorder="1"/>
    <xf numFmtId="164" fontId="3" fillId="0" borderId="4" xfId="1" applyNumberFormat="1" applyFont="1" applyFill="1" applyBorder="1"/>
    <xf numFmtId="164" fontId="4" fillId="0" borderId="0" xfId="1" applyNumberFormat="1" applyFont="1" applyFill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164" fontId="3" fillId="0" borderId="6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/>
    </xf>
    <xf numFmtId="164" fontId="5" fillId="0" borderId="0" xfId="2" applyNumberFormat="1" applyFont="1" applyBorder="1" applyAlignment="1">
      <alignment horizontal="center" vertical="center"/>
    </xf>
    <xf numFmtId="164" fontId="5" fillId="0" borderId="0" xfId="2" applyNumberFormat="1" applyFont="1" applyBorder="1" applyAlignment="1">
      <alignment horizontal="center" vertical="center" wrapText="1"/>
    </xf>
    <xf numFmtId="0" fontId="3" fillId="0" borderId="7" xfId="2" applyFont="1" applyBorder="1" applyAlignment="1"/>
    <xf numFmtId="0" fontId="3" fillId="0" borderId="8" xfId="2" applyFont="1" applyBorder="1" applyAlignment="1"/>
    <xf numFmtId="0" fontId="3" fillId="0" borderId="0" xfId="2" applyFont="1" applyBorder="1" applyAlignment="1"/>
    <xf numFmtId="0" fontId="4" fillId="0" borderId="0" xfId="0" applyFont="1" applyAlignment="1">
      <alignment vertical="center"/>
    </xf>
    <xf numFmtId="0" fontId="5" fillId="0" borderId="0" xfId="2" applyFont="1" applyBorder="1"/>
    <xf numFmtId="164" fontId="5" fillId="0" borderId="0" xfId="2" applyNumberFormat="1" applyFont="1" applyBorder="1"/>
    <xf numFmtId="164" fontId="10" fillId="0" borderId="2" xfId="0" applyNumberFormat="1" applyFont="1" applyBorder="1"/>
    <xf numFmtId="0" fontId="5" fillId="0" borderId="0" xfId="2" applyFont="1" applyFill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64" fontId="4" fillId="0" borderId="0" xfId="1" applyNumberFormat="1" applyFont="1" applyBorder="1" applyAlignment="1"/>
    <xf numFmtId="0" fontId="4" fillId="0" borderId="0" xfId="0" applyFont="1" applyBorder="1" applyAlignment="1">
      <alignment vertical="center"/>
    </xf>
    <xf numFmtId="164" fontId="4" fillId="0" borderId="1" xfId="1" applyNumberFormat="1" applyFont="1" applyBorder="1"/>
    <xf numFmtId="164" fontId="10" fillId="0" borderId="2" xfId="1" applyNumberFormat="1" applyFont="1" applyBorder="1"/>
    <xf numFmtId="164" fontId="10" fillId="0" borderId="0" xfId="1" applyNumberFormat="1" applyFont="1" applyBorder="1"/>
    <xf numFmtId="164" fontId="10" fillId="0" borderId="0" xfId="0" applyNumberFormat="1" applyFont="1" applyBorder="1"/>
    <xf numFmtId="0" fontId="4" fillId="0" borderId="5" xfId="0" applyFont="1" applyBorder="1"/>
    <xf numFmtId="0" fontId="11" fillId="2" borderId="5" xfId="0" applyFont="1" applyFill="1" applyBorder="1" applyAlignment="1"/>
    <xf numFmtId="0" fontId="12" fillId="0" borderId="5" xfId="0" applyFont="1" applyBorder="1"/>
    <xf numFmtId="0" fontId="5" fillId="0" borderId="0" xfId="0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37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wrapText="1"/>
    </xf>
    <xf numFmtId="164" fontId="3" fillId="0" borderId="2" xfId="1" applyNumberFormat="1" applyFont="1" applyFill="1" applyBorder="1" applyAlignment="1"/>
    <xf numFmtId="164" fontId="3" fillId="0" borderId="0" xfId="1" applyNumberFormat="1" applyFont="1" applyFill="1" applyBorder="1" applyAlignment="1"/>
    <xf numFmtId="164" fontId="4" fillId="0" borderId="0" xfId="1" applyNumberFormat="1" applyFont="1" applyFill="1" applyBorder="1" applyAlignment="1">
      <alignment vertical="center"/>
    </xf>
    <xf numFmtId="166" fontId="4" fillId="0" borderId="0" xfId="1" applyNumberFormat="1" applyFont="1" applyFill="1"/>
    <xf numFmtId="164" fontId="3" fillId="0" borderId="0" xfId="1" applyNumberFormat="1" applyFont="1" applyFill="1" applyBorder="1" applyAlignment="1">
      <alignment vertical="top"/>
    </xf>
    <xf numFmtId="164" fontId="5" fillId="0" borderId="0" xfId="1" applyNumberFormat="1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41" fontId="3" fillId="0" borderId="5" xfId="0" applyNumberFormat="1" applyFont="1" applyFill="1" applyBorder="1" applyAlignment="1"/>
    <xf numFmtId="41" fontId="3" fillId="0" borderId="0" xfId="0" applyNumberFormat="1" applyFont="1" applyFill="1" applyBorder="1" applyAlignment="1"/>
    <xf numFmtId="41" fontId="5" fillId="0" borderId="0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164" fontId="3" fillId="0" borderId="5" xfId="1" applyNumberFormat="1" applyFont="1" applyFill="1" applyBorder="1" applyAlignment="1"/>
    <xf numFmtId="3" fontId="3" fillId="0" borderId="0" xfId="0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/>
    <xf numFmtId="0" fontId="6" fillId="0" borderId="0" xfId="0" applyFont="1" applyFill="1"/>
    <xf numFmtId="3" fontId="3" fillId="0" borderId="0" xfId="0" applyNumberFormat="1" applyFont="1" applyFill="1" applyBorder="1" applyAlignment="1"/>
    <xf numFmtId="164" fontId="3" fillId="0" borderId="1" xfId="1" applyNumberFormat="1" applyFont="1" applyFill="1" applyBorder="1" applyAlignment="1"/>
    <xf numFmtId="41" fontId="3" fillId="0" borderId="1" xfId="0" applyNumberFormat="1" applyFont="1" applyFill="1" applyBorder="1" applyAlignment="1"/>
    <xf numFmtId="0" fontId="3" fillId="0" borderId="0" xfId="2" applyFont="1" applyFill="1" applyBorder="1"/>
    <xf numFmtId="164" fontId="10" fillId="0" borderId="3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/>
    </xf>
    <xf numFmtId="164" fontId="5" fillId="0" borderId="0" xfId="1" quotePrefix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 indent="1"/>
    </xf>
    <xf numFmtId="164" fontId="3" fillId="0" borderId="2" xfId="1" applyNumberFormat="1" applyFont="1" applyFill="1" applyBorder="1"/>
    <xf numFmtId="3" fontId="5" fillId="0" borderId="0" xfId="0" applyNumberFormat="1" applyFont="1" applyFill="1" applyBorder="1" applyAlignment="1">
      <alignment horizontal="left" indent="1"/>
    </xf>
    <xf numFmtId="164" fontId="5" fillId="0" borderId="0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0" xfId="0" applyNumberFormat="1" applyFont="1" applyBorder="1"/>
    <xf numFmtId="3" fontId="3" fillId="0" borderId="1" xfId="0" applyNumberFormat="1" applyFont="1" applyBorder="1"/>
    <xf numFmtId="0" fontId="11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7" fontId="3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6" xfId="2" applyFont="1" applyBorder="1" applyAlignment="1">
      <alignment horizontal="center" vertical="center"/>
    </xf>
    <xf numFmtId="164" fontId="3" fillId="0" borderId="6" xfId="2" applyNumberFormat="1" applyFont="1" applyBorder="1" applyAlignment="1">
      <alignment horizontal="center" vertical="center"/>
    </xf>
    <xf numFmtId="164" fontId="3" fillId="0" borderId="6" xfId="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Normal="100" zoomScaleSheetLayoutView="100" workbookViewId="0">
      <selection sqref="A1:H1"/>
    </sheetView>
  </sheetViews>
  <sheetFormatPr defaultColWidth="8.88671875" defaultRowHeight="13.8" x14ac:dyDescent="0.25"/>
  <cols>
    <col min="1" max="1" width="2.6640625" style="1" customWidth="1"/>
    <col min="2" max="2" width="3.109375" style="1" customWidth="1"/>
    <col min="3" max="3" width="45.6640625" style="1" customWidth="1"/>
    <col min="4" max="4" width="6.88671875" style="1" bestFit="1" customWidth="1"/>
    <col min="5" max="5" width="2.33203125" style="1" customWidth="1"/>
    <col min="6" max="6" width="17.88671875" style="1" customWidth="1"/>
    <col min="7" max="7" width="2.109375" style="1" customWidth="1"/>
    <col min="8" max="8" width="18.109375" style="1" bestFit="1" customWidth="1"/>
    <col min="9" max="9" width="8.88671875" style="1"/>
    <col min="10" max="10" width="13.5546875" style="1" bestFit="1" customWidth="1"/>
    <col min="11" max="16384" width="8.88671875" style="1"/>
  </cols>
  <sheetData>
    <row r="1" spans="1:8" x14ac:dyDescent="0.25">
      <c r="A1" s="165" t="s">
        <v>112</v>
      </c>
      <c r="B1" s="165"/>
      <c r="C1" s="165"/>
      <c r="D1" s="165"/>
      <c r="E1" s="165"/>
      <c r="F1" s="165"/>
      <c r="G1" s="165"/>
      <c r="H1" s="165"/>
    </row>
    <row r="2" spans="1:8" x14ac:dyDescent="0.25">
      <c r="A2" s="165" t="s">
        <v>110</v>
      </c>
      <c r="B2" s="165"/>
      <c r="C2" s="165"/>
      <c r="D2" s="165"/>
      <c r="E2" s="165"/>
      <c r="F2" s="165"/>
      <c r="G2" s="165"/>
      <c r="H2" s="165"/>
    </row>
    <row r="3" spans="1:8" x14ac:dyDescent="0.25">
      <c r="A3" s="165" t="s">
        <v>58</v>
      </c>
      <c r="B3" s="165"/>
      <c r="C3" s="165"/>
      <c r="D3" s="165"/>
      <c r="E3" s="165"/>
      <c r="F3" s="165"/>
      <c r="G3" s="165"/>
      <c r="H3" s="165"/>
    </row>
    <row r="4" spans="1:8" x14ac:dyDescent="0.25">
      <c r="A4" s="166"/>
      <c r="B4" s="166"/>
      <c r="C4" s="166"/>
      <c r="D4" s="166"/>
      <c r="E4" s="166"/>
      <c r="F4" s="166"/>
      <c r="G4" s="166"/>
      <c r="H4" s="166"/>
    </row>
    <row r="5" spans="1:8" x14ac:dyDescent="0.25">
      <c r="A5" s="164"/>
      <c r="B5" s="164"/>
      <c r="C5" s="164"/>
      <c r="D5" s="164"/>
      <c r="E5" s="164"/>
      <c r="F5" s="164"/>
      <c r="G5" s="164"/>
      <c r="H5" s="164"/>
    </row>
    <row r="6" spans="1:8" x14ac:dyDescent="0.25">
      <c r="A6" s="2"/>
      <c r="B6" s="2"/>
      <c r="C6" s="114"/>
      <c r="D6" s="113" t="s">
        <v>75</v>
      </c>
      <c r="E6" s="114"/>
      <c r="F6" s="113">
        <v>2019</v>
      </c>
      <c r="G6" s="114"/>
      <c r="H6" s="113">
        <v>2018</v>
      </c>
    </row>
    <row r="7" spans="1:8" x14ac:dyDescent="0.25">
      <c r="A7" s="2"/>
      <c r="B7" s="2"/>
      <c r="C7" s="114"/>
      <c r="D7" s="114"/>
      <c r="E7" s="114"/>
      <c r="F7" s="114"/>
      <c r="G7" s="114"/>
      <c r="H7" s="114"/>
    </row>
    <row r="8" spans="1:8" x14ac:dyDescent="0.25">
      <c r="A8" s="167" t="s">
        <v>5</v>
      </c>
      <c r="B8" s="167"/>
      <c r="C8" s="167"/>
      <c r="D8" s="142"/>
      <c r="E8" s="3"/>
      <c r="F8" s="3"/>
      <c r="G8" s="3"/>
      <c r="H8" s="3"/>
    </row>
    <row r="9" spans="1:8" x14ac:dyDescent="0.25">
      <c r="A9" s="2"/>
      <c r="B9" s="2"/>
      <c r="C9" s="2"/>
      <c r="D9" s="3"/>
      <c r="E9" s="3"/>
      <c r="F9" s="3"/>
      <c r="G9" s="3"/>
      <c r="H9" s="3"/>
    </row>
    <row r="10" spans="1:8" x14ac:dyDescent="0.25">
      <c r="A10" s="169" t="s">
        <v>2</v>
      </c>
      <c r="B10" s="169"/>
      <c r="C10" s="169"/>
      <c r="D10" s="169"/>
      <c r="E10" s="169"/>
      <c r="F10" s="169"/>
      <c r="G10" s="169"/>
      <c r="H10" s="169"/>
    </row>
    <row r="11" spans="1:8" x14ac:dyDescent="0.25">
      <c r="B11" s="4" t="s">
        <v>6</v>
      </c>
      <c r="C11" s="4"/>
      <c r="D11" s="5">
        <v>5</v>
      </c>
      <c r="E11" s="5"/>
      <c r="F11" s="6">
        <v>4790716693</v>
      </c>
      <c r="G11" s="6"/>
      <c r="H11" s="6">
        <v>3530514170</v>
      </c>
    </row>
    <row r="12" spans="1:8" x14ac:dyDescent="0.25">
      <c r="B12" s="4" t="s">
        <v>7</v>
      </c>
      <c r="C12" s="4"/>
      <c r="D12" s="5">
        <v>6</v>
      </c>
      <c r="E12" s="5"/>
      <c r="F12" s="6">
        <v>4271462623</v>
      </c>
      <c r="G12" s="6"/>
      <c r="H12" s="6">
        <v>5670836163</v>
      </c>
    </row>
    <row r="13" spans="1:8" x14ac:dyDescent="0.25">
      <c r="B13" s="4" t="s">
        <v>65</v>
      </c>
      <c r="C13" s="4"/>
      <c r="D13" s="5">
        <v>7</v>
      </c>
      <c r="E13" s="5"/>
      <c r="F13" s="6">
        <v>2667814</v>
      </c>
      <c r="G13" s="6"/>
      <c r="H13" s="6">
        <v>2242947</v>
      </c>
    </row>
    <row r="14" spans="1:8" x14ac:dyDescent="0.25">
      <c r="B14" s="7" t="s">
        <v>66</v>
      </c>
      <c r="C14" s="7"/>
      <c r="D14" s="5">
        <v>9</v>
      </c>
      <c r="E14" s="5"/>
      <c r="F14" s="6">
        <v>3073437</v>
      </c>
      <c r="G14" s="6"/>
      <c r="H14" s="6">
        <v>3244436</v>
      </c>
    </row>
    <row r="15" spans="1:8" s="8" customFormat="1" x14ac:dyDescent="0.25">
      <c r="B15" s="9"/>
      <c r="C15" s="9" t="s">
        <v>67</v>
      </c>
      <c r="D15" s="9"/>
      <c r="E15" s="9"/>
      <c r="F15" s="10">
        <f>SUM(F11:F14)</f>
        <v>9067920567</v>
      </c>
      <c r="G15" s="11"/>
      <c r="H15" s="10">
        <v>9206837716</v>
      </c>
    </row>
    <row r="16" spans="1:8" x14ac:dyDescent="0.25">
      <c r="B16" s="12"/>
      <c r="C16" s="12"/>
      <c r="D16" s="12"/>
      <c r="E16" s="12"/>
      <c r="F16" s="6"/>
      <c r="G16" s="6"/>
      <c r="H16" s="6"/>
    </row>
    <row r="17" spans="1:8" x14ac:dyDescent="0.25">
      <c r="A17" s="170" t="s">
        <v>3</v>
      </c>
      <c r="B17" s="170"/>
      <c r="C17" s="170"/>
      <c r="D17" s="170"/>
      <c r="E17" s="170"/>
      <c r="F17" s="170"/>
      <c r="G17" s="170"/>
      <c r="H17" s="170"/>
    </row>
    <row r="18" spans="1:8" x14ac:dyDescent="0.25">
      <c r="B18" s="7" t="s">
        <v>7</v>
      </c>
      <c r="C18" s="7"/>
      <c r="D18" s="5">
        <v>6</v>
      </c>
      <c r="E18" s="5"/>
      <c r="F18" s="13">
        <v>10375178432</v>
      </c>
      <c r="G18" s="13"/>
      <c r="H18" s="6">
        <v>11076250541</v>
      </c>
    </row>
    <row r="19" spans="1:8" x14ac:dyDescent="0.25">
      <c r="B19" s="7" t="s">
        <v>69</v>
      </c>
      <c r="C19" s="7"/>
      <c r="D19" s="5">
        <v>8</v>
      </c>
      <c r="E19" s="5"/>
      <c r="F19" s="6">
        <v>183871426</v>
      </c>
      <c r="G19" s="6"/>
      <c r="H19" s="6">
        <v>191493464</v>
      </c>
    </row>
    <row r="20" spans="1:8" x14ac:dyDescent="0.25">
      <c r="B20" s="7" t="s">
        <v>70</v>
      </c>
      <c r="C20" s="7"/>
      <c r="D20" s="5">
        <v>9</v>
      </c>
      <c r="E20" s="5"/>
      <c r="F20" s="6">
        <v>14434602</v>
      </c>
      <c r="G20" s="6"/>
      <c r="H20" s="6">
        <v>14434602</v>
      </c>
    </row>
    <row r="21" spans="1:8" x14ac:dyDescent="0.25">
      <c r="A21" s="12"/>
      <c r="B21" s="12"/>
      <c r="C21" s="9" t="s">
        <v>68</v>
      </c>
      <c r="D21" s="12"/>
      <c r="E21" s="14"/>
      <c r="F21" s="10">
        <f>SUM(F18:F20)</f>
        <v>10573484460</v>
      </c>
      <c r="G21" s="11"/>
      <c r="H21" s="10">
        <v>11282178607</v>
      </c>
    </row>
    <row r="22" spans="1:8" ht="6" customHeight="1" x14ac:dyDescent="0.25">
      <c r="A22" s="14"/>
      <c r="B22" s="14"/>
      <c r="C22" s="14"/>
      <c r="D22" s="14"/>
      <c r="E22" s="14"/>
      <c r="F22" s="6"/>
      <c r="G22" s="6"/>
      <c r="H22" s="6"/>
    </row>
    <row r="23" spans="1:8" ht="14.4" thickBot="1" x14ac:dyDescent="0.3">
      <c r="A23" s="9" t="s">
        <v>52</v>
      </c>
      <c r="B23" s="9"/>
      <c r="C23" s="9"/>
      <c r="D23" s="9"/>
      <c r="E23" s="15"/>
      <c r="F23" s="16">
        <f>+F15+F21</f>
        <v>19641405027</v>
      </c>
      <c r="G23" s="11"/>
      <c r="H23" s="16">
        <v>20489016323</v>
      </c>
    </row>
    <row r="24" spans="1:8" ht="14.4" thickTop="1" x14ac:dyDescent="0.25">
      <c r="A24" s="161"/>
      <c r="B24" s="161"/>
      <c r="C24" s="161"/>
      <c r="D24" s="161"/>
      <c r="E24" s="161"/>
      <c r="F24" s="161"/>
      <c r="G24" s="161"/>
      <c r="H24" s="161"/>
    </row>
    <row r="25" spans="1:8" x14ac:dyDescent="0.25">
      <c r="A25" s="168" t="s">
        <v>8</v>
      </c>
      <c r="B25" s="168"/>
      <c r="C25" s="168"/>
      <c r="D25" s="9"/>
      <c r="E25" s="9"/>
      <c r="F25" s="9"/>
      <c r="G25" s="9"/>
      <c r="H25" s="9"/>
    </row>
    <row r="26" spans="1:8" x14ac:dyDescent="0.25">
      <c r="A26" s="17"/>
      <c r="B26" s="17"/>
      <c r="C26" s="17"/>
      <c r="D26" s="9"/>
      <c r="E26" s="9"/>
      <c r="F26" s="9"/>
      <c r="G26" s="9"/>
      <c r="H26" s="9"/>
    </row>
    <row r="27" spans="1:8" x14ac:dyDescent="0.25">
      <c r="A27" s="170" t="s">
        <v>9</v>
      </c>
      <c r="B27" s="170"/>
      <c r="C27" s="170"/>
      <c r="D27" s="170"/>
      <c r="E27" s="170"/>
      <c r="F27" s="170"/>
      <c r="G27" s="170"/>
      <c r="H27" s="170"/>
    </row>
    <row r="28" spans="1:8" x14ac:dyDescent="0.25">
      <c r="A28" s="18"/>
      <c r="B28" s="78" t="s">
        <v>10</v>
      </c>
      <c r="C28" s="78"/>
      <c r="D28" s="153">
        <v>10</v>
      </c>
      <c r="E28" s="153"/>
      <c r="F28" s="21">
        <v>76114544</v>
      </c>
      <c r="G28" s="21"/>
      <c r="H28" s="21">
        <v>38180878</v>
      </c>
    </row>
    <row r="29" spans="1:8" x14ac:dyDescent="0.25">
      <c r="A29" s="18"/>
      <c r="B29" s="78" t="s">
        <v>11</v>
      </c>
      <c r="C29" s="78"/>
      <c r="D29" s="153">
        <v>11</v>
      </c>
      <c r="E29" s="153"/>
      <c r="F29" s="21">
        <v>12566821485</v>
      </c>
      <c r="G29" s="21"/>
      <c r="H29" s="21">
        <v>17472768798</v>
      </c>
    </row>
    <row r="30" spans="1:8" x14ac:dyDescent="0.25">
      <c r="A30" s="18"/>
      <c r="B30" s="78" t="s">
        <v>108</v>
      </c>
      <c r="C30" s="78"/>
      <c r="D30" s="153">
        <v>12</v>
      </c>
      <c r="E30" s="153"/>
      <c r="F30" s="21">
        <v>145209089</v>
      </c>
      <c r="G30" s="21"/>
      <c r="H30" s="154" t="s">
        <v>109</v>
      </c>
    </row>
    <row r="31" spans="1:8" x14ac:dyDescent="0.25">
      <c r="A31" s="18"/>
      <c r="B31" s="78" t="s">
        <v>12</v>
      </c>
      <c r="C31" s="78"/>
      <c r="D31" s="153">
        <v>13</v>
      </c>
      <c r="E31" s="153"/>
      <c r="F31" s="21">
        <v>17634039</v>
      </c>
      <c r="G31" s="21"/>
      <c r="H31" s="21">
        <v>1400311663</v>
      </c>
    </row>
    <row r="32" spans="1:8" s="8" customFormat="1" x14ac:dyDescent="0.25">
      <c r="A32" s="143"/>
      <c r="B32" s="144"/>
      <c r="C32" s="144" t="s">
        <v>71</v>
      </c>
      <c r="D32" s="144"/>
      <c r="E32" s="155"/>
      <c r="F32" s="156">
        <f>SUM(F28:F31)</f>
        <v>12805779157</v>
      </c>
      <c r="G32" s="20"/>
      <c r="H32" s="156">
        <f>+H28+H29+H31</f>
        <v>18911261339</v>
      </c>
    </row>
    <row r="33" spans="1:10" x14ac:dyDescent="0.25">
      <c r="A33" s="157"/>
      <c r="B33" s="157"/>
      <c r="C33" s="157"/>
      <c r="D33" s="157"/>
      <c r="E33" s="157"/>
      <c r="F33" s="21"/>
      <c r="G33" s="21"/>
      <c r="H33" s="21"/>
    </row>
    <row r="34" spans="1:10" x14ac:dyDescent="0.25">
      <c r="A34" s="171" t="s">
        <v>13</v>
      </c>
      <c r="B34" s="171"/>
      <c r="C34" s="171"/>
      <c r="D34" s="171"/>
      <c r="E34" s="171"/>
      <c r="F34" s="171"/>
      <c r="G34" s="171"/>
      <c r="H34" s="171"/>
    </row>
    <row r="35" spans="1:10" x14ac:dyDescent="0.25">
      <c r="A35" s="18"/>
      <c r="B35" s="78" t="s">
        <v>10</v>
      </c>
      <c r="C35" s="78"/>
      <c r="D35" s="153">
        <v>10</v>
      </c>
      <c r="E35" s="153"/>
      <c r="F35" s="158">
        <v>66033556</v>
      </c>
      <c r="G35" s="158"/>
      <c r="H35" s="21">
        <v>89451566</v>
      </c>
      <c r="I35" s="18"/>
      <c r="J35" s="28"/>
    </row>
    <row r="36" spans="1:10" x14ac:dyDescent="0.25">
      <c r="A36" s="18"/>
      <c r="B36" s="78" t="s">
        <v>14</v>
      </c>
      <c r="C36" s="78"/>
      <c r="D36" s="153">
        <v>14</v>
      </c>
      <c r="E36" s="153"/>
      <c r="F36" s="21">
        <v>478882528</v>
      </c>
      <c r="G36" s="21"/>
      <c r="H36" s="21">
        <v>36616257</v>
      </c>
      <c r="J36" s="30"/>
    </row>
    <row r="37" spans="1:10" s="8" customFormat="1" x14ac:dyDescent="0.25">
      <c r="A37" s="143"/>
      <c r="B37" s="144"/>
      <c r="C37" s="144" t="s">
        <v>72</v>
      </c>
      <c r="D37" s="144"/>
      <c r="E37" s="155"/>
      <c r="F37" s="156">
        <v>544916084</v>
      </c>
      <c r="G37" s="20"/>
      <c r="H37" s="156">
        <f>+H35+H36</f>
        <v>126067823</v>
      </c>
    </row>
    <row r="38" spans="1:10" ht="6" customHeight="1" x14ac:dyDescent="0.25">
      <c r="B38" s="12"/>
      <c r="C38" s="12"/>
      <c r="D38" s="12"/>
      <c r="E38" s="14"/>
      <c r="F38" s="6"/>
      <c r="G38" s="6"/>
      <c r="H38" s="6"/>
    </row>
    <row r="39" spans="1:10" s="8" customFormat="1" ht="14.4" thickBot="1" x14ac:dyDescent="0.3">
      <c r="A39" s="15" t="s">
        <v>53</v>
      </c>
      <c r="B39" s="15"/>
      <c r="C39" s="15"/>
      <c r="D39" s="15"/>
      <c r="E39" s="15"/>
      <c r="F39" s="19">
        <f>+F32+F37</f>
        <v>13350695241</v>
      </c>
      <c r="G39" s="20"/>
      <c r="H39" s="19">
        <v>19037329162</v>
      </c>
    </row>
    <row r="40" spans="1:10" ht="14.4" thickTop="1" x14ac:dyDescent="0.25">
      <c r="A40" s="15"/>
      <c r="B40" s="15"/>
      <c r="C40" s="15"/>
      <c r="D40" s="15"/>
      <c r="E40" s="15"/>
      <c r="F40" s="21"/>
      <c r="G40" s="21"/>
      <c r="H40" s="21"/>
    </row>
    <row r="41" spans="1:10" x14ac:dyDescent="0.25">
      <c r="A41" s="15" t="s">
        <v>54</v>
      </c>
      <c r="B41" s="15"/>
      <c r="C41" s="15"/>
      <c r="D41" s="15"/>
      <c r="E41" s="15"/>
      <c r="F41" s="22">
        <f>+F23-F39</f>
        <v>6290709786</v>
      </c>
      <c r="G41" s="21"/>
      <c r="H41" s="22">
        <v>1451687161</v>
      </c>
    </row>
    <row r="42" spans="1:10" x14ac:dyDescent="0.25">
      <c r="A42" s="15"/>
      <c r="B42" s="15"/>
      <c r="C42" s="15"/>
      <c r="D42" s="15"/>
      <c r="E42" s="15"/>
      <c r="F42" s="21"/>
      <c r="G42" s="21"/>
      <c r="H42" s="21"/>
    </row>
    <row r="43" spans="1:10" x14ac:dyDescent="0.25">
      <c r="A43" s="168" t="s">
        <v>55</v>
      </c>
      <c r="B43" s="168"/>
      <c r="C43" s="168"/>
      <c r="D43" s="9"/>
      <c r="E43" s="9"/>
      <c r="F43" s="9"/>
      <c r="G43" s="9"/>
      <c r="H43" s="9"/>
    </row>
    <row r="44" spans="1:10" hidden="1" x14ac:dyDescent="0.25">
      <c r="A44" s="23" t="s">
        <v>56</v>
      </c>
      <c r="B44" s="15"/>
      <c r="C44" s="15"/>
      <c r="D44" s="5">
        <v>23</v>
      </c>
      <c r="E44" s="15"/>
      <c r="F44" s="6">
        <v>4772564081</v>
      </c>
      <c r="G44" s="6"/>
      <c r="H44" s="6">
        <v>4772564081</v>
      </c>
    </row>
    <row r="45" spans="1:10" hidden="1" x14ac:dyDescent="0.25">
      <c r="A45" s="23" t="s">
        <v>73</v>
      </c>
      <c r="B45" s="15"/>
      <c r="C45" s="15"/>
      <c r="D45" s="5">
        <v>24</v>
      </c>
      <c r="E45" s="15"/>
      <c r="F45" s="6">
        <v>177560561</v>
      </c>
      <c r="G45" s="6"/>
      <c r="H45" s="6">
        <v>177560561</v>
      </c>
    </row>
    <row r="46" spans="1:10" hidden="1" x14ac:dyDescent="0.25">
      <c r="A46" s="23" t="s">
        <v>74</v>
      </c>
      <c r="B46" s="15"/>
      <c r="C46" s="15"/>
      <c r="D46" s="15"/>
      <c r="E46" s="15"/>
      <c r="F46" s="6">
        <f>+SCE!J21</f>
        <v>1340585143.5799999</v>
      </c>
      <c r="G46" s="6"/>
      <c r="H46" s="6">
        <v>-3498437481</v>
      </c>
    </row>
    <row r="47" spans="1:10" ht="14.4" thickBot="1" x14ac:dyDescent="0.3">
      <c r="A47" s="161" t="s">
        <v>56</v>
      </c>
      <c r="B47" s="161"/>
      <c r="C47" s="161"/>
      <c r="D47" s="161"/>
      <c r="E47" s="15"/>
      <c r="F47" s="24">
        <f>SUM(F44:F46)</f>
        <v>6290709785.5799999</v>
      </c>
      <c r="G47" s="11"/>
      <c r="H47" s="24">
        <f>SUM(H44:H46)</f>
        <v>1451687161</v>
      </c>
    </row>
    <row r="48" spans="1:10" ht="12" customHeight="1" thickTop="1" x14ac:dyDescent="0.25">
      <c r="A48" s="162"/>
      <c r="B48" s="162"/>
      <c r="C48" s="162"/>
      <c r="D48" s="162"/>
      <c r="E48" s="162"/>
      <c r="F48" s="162"/>
      <c r="G48" s="162"/>
      <c r="H48" s="162"/>
    </row>
    <row r="49" spans="1:8" x14ac:dyDescent="0.25">
      <c r="A49" s="163" t="s">
        <v>119</v>
      </c>
      <c r="B49" s="163"/>
      <c r="C49" s="163"/>
      <c r="D49" s="163"/>
      <c r="E49" s="163"/>
      <c r="F49" s="163"/>
      <c r="G49" s="163"/>
      <c r="H49" s="163"/>
    </row>
    <row r="50" spans="1:8" x14ac:dyDescent="0.25">
      <c r="A50" s="25"/>
      <c r="B50" s="25"/>
      <c r="C50" s="25"/>
      <c r="D50" s="25"/>
      <c r="E50" s="25"/>
      <c r="F50" s="26"/>
      <c r="G50" s="26"/>
      <c r="H50" s="25"/>
    </row>
    <row r="51" spans="1:8" x14ac:dyDescent="0.25">
      <c r="F51" s="27"/>
      <c r="G51" s="27"/>
      <c r="H51" s="28"/>
    </row>
    <row r="53" spans="1:8" x14ac:dyDescent="0.25">
      <c r="F53" s="29"/>
      <c r="G53" s="29"/>
    </row>
    <row r="54" spans="1:8" x14ac:dyDescent="0.25">
      <c r="F54" s="30"/>
      <c r="H54" s="30"/>
    </row>
  </sheetData>
  <sheetProtection algorithmName="SHA-512" hashValue="0Gs+PAis0eDq00EFgko64o0degAAQiRabFmWAb9UsD91QgBZIENfBGh4Q0ZEXqiYciWR0h+NvwdFC0qQ6nJIsA==" saltValue="6LSdXmS1O9wxtWKG0jefmw==" spinCount="100000" sheet="1" objects="1" scenarios="1" selectLockedCells="1" selectUnlockedCells="1"/>
  <mergeCells count="16">
    <mergeCell ref="A47:D47"/>
    <mergeCell ref="A48:H48"/>
    <mergeCell ref="A49:H49"/>
    <mergeCell ref="A5:H5"/>
    <mergeCell ref="A1:H1"/>
    <mergeCell ref="A2:H2"/>
    <mergeCell ref="A3:H3"/>
    <mergeCell ref="A4:H4"/>
    <mergeCell ref="A24:H24"/>
    <mergeCell ref="A8:C8"/>
    <mergeCell ref="A25:C25"/>
    <mergeCell ref="A10:H10"/>
    <mergeCell ref="A43:C43"/>
    <mergeCell ref="A17:H17"/>
    <mergeCell ref="A27:H27"/>
    <mergeCell ref="A34:H34"/>
  </mergeCells>
  <printOptions horizontalCentered="1"/>
  <pageMargins left="1.25" right="1" top="1" bottom="1" header="0.5" footer="0.5"/>
  <pageSetup scale="80" orientation="portrait" r:id="rId1"/>
  <headerFooter>
    <oddFooter>&amp;R&amp;"Arial,Regular"&amp;12 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Normal="100" zoomScaleSheetLayoutView="100" workbookViewId="0">
      <selection sqref="A1:H1"/>
    </sheetView>
  </sheetViews>
  <sheetFormatPr defaultColWidth="8.88671875" defaultRowHeight="13.8" x14ac:dyDescent="0.25"/>
  <cols>
    <col min="1" max="1" width="2.44140625" style="31" customWidth="1"/>
    <col min="2" max="2" width="2.6640625" style="31" customWidth="1"/>
    <col min="3" max="3" width="42.109375" style="31" customWidth="1"/>
    <col min="4" max="4" width="6.33203125" style="31" bestFit="1" customWidth="1"/>
    <col min="5" max="5" width="2.33203125" style="31" customWidth="1"/>
    <col min="6" max="6" width="15.88671875" style="60" bestFit="1" customWidth="1"/>
    <col min="7" max="7" width="2.6640625" style="60" customWidth="1"/>
    <col min="8" max="8" width="17.6640625" style="60" bestFit="1" customWidth="1"/>
    <col min="9" max="16384" width="8.88671875" style="31"/>
  </cols>
  <sheetData>
    <row r="1" spans="1:8" x14ac:dyDescent="0.25">
      <c r="A1" s="172" t="s">
        <v>4</v>
      </c>
      <c r="B1" s="172"/>
      <c r="C1" s="172"/>
      <c r="D1" s="172"/>
      <c r="E1" s="172"/>
      <c r="F1" s="172"/>
      <c r="G1" s="172"/>
      <c r="H1" s="172"/>
    </row>
    <row r="2" spans="1:8" x14ac:dyDescent="0.25">
      <c r="A2" s="172" t="s">
        <v>111</v>
      </c>
      <c r="B2" s="172"/>
      <c r="C2" s="172"/>
      <c r="D2" s="172"/>
      <c r="E2" s="172"/>
      <c r="F2" s="172"/>
      <c r="G2" s="172"/>
      <c r="H2" s="172"/>
    </row>
    <row r="3" spans="1:8" x14ac:dyDescent="0.25">
      <c r="A3" s="172" t="s">
        <v>57</v>
      </c>
      <c r="B3" s="172"/>
      <c r="C3" s="172"/>
      <c r="D3" s="172"/>
      <c r="E3" s="172"/>
      <c r="F3" s="172"/>
      <c r="G3" s="172"/>
      <c r="H3" s="172"/>
    </row>
    <row r="4" spans="1:8" x14ac:dyDescent="0.25">
      <c r="A4" s="173"/>
      <c r="B4" s="173"/>
      <c r="C4" s="173"/>
      <c r="D4" s="173"/>
      <c r="E4" s="173"/>
      <c r="F4" s="173"/>
      <c r="G4" s="173"/>
      <c r="H4" s="173"/>
    </row>
    <row r="5" spans="1:8" x14ac:dyDescent="0.25">
      <c r="A5" s="174"/>
      <c r="B5" s="174"/>
      <c r="C5" s="174"/>
      <c r="D5" s="174"/>
      <c r="E5" s="174"/>
      <c r="F5" s="174"/>
      <c r="G5" s="174"/>
      <c r="H5" s="174"/>
    </row>
    <row r="6" spans="1:8" x14ac:dyDescent="0.25">
      <c r="A6" s="118"/>
      <c r="B6" s="118"/>
      <c r="C6" s="118"/>
      <c r="D6" s="150" t="s">
        <v>75</v>
      </c>
      <c r="E6" s="151"/>
      <c r="F6" s="113">
        <v>2019</v>
      </c>
      <c r="G6" s="114"/>
      <c r="H6" s="113">
        <v>2018</v>
      </c>
    </row>
    <row r="7" spans="1:8" x14ac:dyDescent="0.25">
      <c r="A7" s="152"/>
      <c r="B7" s="152"/>
      <c r="C7" s="152"/>
      <c r="D7" s="112"/>
      <c r="E7" s="112"/>
      <c r="F7" s="80"/>
      <c r="G7" s="80"/>
      <c r="H7" s="21"/>
    </row>
    <row r="8" spans="1:8" x14ac:dyDescent="0.25">
      <c r="A8" s="35" t="s">
        <v>42</v>
      </c>
      <c r="B8" s="35"/>
      <c r="C8" s="35"/>
      <c r="D8" s="34"/>
      <c r="E8" s="34"/>
      <c r="F8" s="36"/>
      <c r="G8" s="36"/>
      <c r="H8" s="13"/>
    </row>
    <row r="9" spans="1:8" x14ac:dyDescent="0.25">
      <c r="B9" s="32" t="s">
        <v>41</v>
      </c>
      <c r="C9" s="32"/>
      <c r="D9" s="33">
        <v>15</v>
      </c>
      <c r="E9" s="34"/>
      <c r="F9" s="37">
        <v>713213606</v>
      </c>
      <c r="G9" s="38"/>
      <c r="H9" s="37">
        <v>700583612</v>
      </c>
    </row>
    <row r="10" spans="1:8" x14ac:dyDescent="0.25">
      <c r="A10" s="39"/>
      <c r="C10" s="40" t="s">
        <v>43</v>
      </c>
      <c r="E10" s="33"/>
      <c r="F10" s="41">
        <v>713213606</v>
      </c>
      <c r="G10" s="42"/>
      <c r="H10" s="41">
        <v>700583612</v>
      </c>
    </row>
    <row r="11" spans="1:8" x14ac:dyDescent="0.25">
      <c r="A11" s="32"/>
      <c r="B11" s="32"/>
      <c r="C11" s="32"/>
      <c r="D11" s="34"/>
      <c r="E11" s="34"/>
      <c r="F11" s="37"/>
      <c r="G11" s="38"/>
      <c r="H11" s="37"/>
    </row>
    <row r="12" spans="1:8" x14ac:dyDescent="0.25">
      <c r="A12" s="34" t="s">
        <v>44</v>
      </c>
      <c r="B12" s="34"/>
      <c r="C12" s="34"/>
      <c r="D12" s="34"/>
      <c r="E12" s="34"/>
      <c r="F12" s="37"/>
      <c r="G12" s="38"/>
      <c r="H12" s="37"/>
    </row>
    <row r="13" spans="1:8" x14ac:dyDescent="0.25">
      <c r="B13" s="32" t="s">
        <v>127</v>
      </c>
      <c r="C13" s="32"/>
      <c r="D13" s="43">
        <v>16</v>
      </c>
      <c r="E13" s="43"/>
      <c r="F13" s="37">
        <v>-286402000.86000001</v>
      </c>
      <c r="G13" s="38"/>
      <c r="H13" s="37">
        <v>-241862331</v>
      </c>
    </row>
    <row r="14" spans="1:8" x14ac:dyDescent="0.25">
      <c r="B14" s="32" t="s">
        <v>45</v>
      </c>
      <c r="C14" s="32"/>
      <c r="D14" s="43">
        <v>17</v>
      </c>
      <c r="E14" s="43"/>
      <c r="F14" s="37">
        <v>-115554109</v>
      </c>
      <c r="G14" s="38"/>
      <c r="H14" s="37">
        <v>-114048921</v>
      </c>
    </row>
    <row r="15" spans="1:8" x14ac:dyDescent="0.25">
      <c r="B15" s="32" t="s">
        <v>46</v>
      </c>
      <c r="C15" s="32"/>
      <c r="D15" s="43">
        <v>18</v>
      </c>
      <c r="E15" s="43"/>
      <c r="F15" s="37">
        <v>-97688692</v>
      </c>
      <c r="G15" s="38"/>
      <c r="H15" s="37">
        <v>-107364320</v>
      </c>
    </row>
    <row r="16" spans="1:8" x14ac:dyDescent="0.25">
      <c r="B16" s="32" t="s">
        <v>47</v>
      </c>
      <c r="C16" s="32"/>
      <c r="D16" s="33">
        <v>19</v>
      </c>
      <c r="E16" s="33"/>
      <c r="F16" s="37">
        <v>-26060486</v>
      </c>
      <c r="G16" s="38"/>
      <c r="H16" s="37">
        <v>-25701550</v>
      </c>
    </row>
    <row r="17" spans="1:10" x14ac:dyDescent="0.25">
      <c r="A17" s="39"/>
      <c r="B17" s="39"/>
      <c r="C17" s="40" t="s">
        <v>48</v>
      </c>
      <c r="D17" s="33"/>
      <c r="E17" s="33"/>
      <c r="F17" s="44">
        <f>SUM(F13:F16)</f>
        <v>-525705287.86000001</v>
      </c>
      <c r="G17" s="38"/>
      <c r="H17" s="44">
        <v>-488977122</v>
      </c>
    </row>
    <row r="18" spans="1:10" x14ac:dyDescent="0.25">
      <c r="A18" s="32"/>
      <c r="B18" s="32"/>
      <c r="C18" s="32"/>
      <c r="D18" s="33"/>
      <c r="E18" s="33"/>
      <c r="F18" s="37"/>
      <c r="G18" s="38"/>
      <c r="H18" s="37"/>
    </row>
    <row r="19" spans="1:10" x14ac:dyDescent="0.25">
      <c r="A19" s="34" t="s">
        <v>76</v>
      </c>
      <c r="B19" s="34"/>
      <c r="C19" s="34"/>
      <c r="D19" s="34"/>
      <c r="E19" s="34"/>
      <c r="F19" s="45">
        <f>+F10+F17</f>
        <v>187508318.13999999</v>
      </c>
      <c r="G19" s="38"/>
      <c r="H19" s="45">
        <v>211606490</v>
      </c>
    </row>
    <row r="20" spans="1:10" x14ac:dyDescent="0.25">
      <c r="A20" s="34"/>
      <c r="B20" s="34"/>
      <c r="C20" s="34"/>
      <c r="D20" s="34"/>
      <c r="E20" s="34"/>
      <c r="F20" s="37"/>
      <c r="G20" s="38"/>
      <c r="H20" s="37"/>
    </row>
    <row r="21" spans="1:10" x14ac:dyDescent="0.25">
      <c r="B21" s="32" t="s">
        <v>15</v>
      </c>
      <c r="C21" s="32"/>
      <c r="D21" s="33">
        <v>21</v>
      </c>
      <c r="E21" s="33"/>
      <c r="F21" s="37">
        <v>-333659.37</v>
      </c>
      <c r="G21" s="38"/>
      <c r="H21" s="37">
        <v>465748</v>
      </c>
    </row>
    <row r="22" spans="1:10" x14ac:dyDescent="0.25">
      <c r="B22" s="32" t="s">
        <v>106</v>
      </c>
      <c r="C22" s="32"/>
      <c r="D22" s="33">
        <v>21</v>
      </c>
      <c r="E22" s="33"/>
      <c r="F22" s="37">
        <v>36144986.07</v>
      </c>
      <c r="G22" s="38"/>
      <c r="H22" s="37">
        <v>16740660</v>
      </c>
    </row>
    <row r="23" spans="1:10" ht="17.25" customHeight="1" x14ac:dyDescent="0.25">
      <c r="A23" s="40" t="s">
        <v>49</v>
      </c>
      <c r="B23" s="39"/>
      <c r="C23" s="39"/>
      <c r="D23" s="40"/>
      <c r="E23" s="40"/>
      <c r="F23" s="46">
        <f>+F19+F21+F22</f>
        <v>223319644.83999997</v>
      </c>
      <c r="G23" s="42"/>
      <c r="H23" s="46">
        <v>228812898</v>
      </c>
    </row>
    <row r="24" spans="1:10" x14ac:dyDescent="0.25">
      <c r="B24" s="47" t="s">
        <v>50</v>
      </c>
      <c r="C24" s="48"/>
      <c r="D24" s="33">
        <v>22</v>
      </c>
      <c r="E24" s="33"/>
      <c r="F24" s="49">
        <v>-67065493</v>
      </c>
      <c r="G24" s="42"/>
      <c r="H24" s="49">
        <v>-70066707</v>
      </c>
    </row>
    <row r="25" spans="1:10" ht="16.5" customHeight="1" x14ac:dyDescent="0.25">
      <c r="A25" s="50" t="s">
        <v>51</v>
      </c>
      <c r="B25" s="50"/>
      <c r="C25" s="50"/>
      <c r="D25" s="50"/>
      <c r="E25" s="50"/>
      <c r="F25" s="51">
        <f>+F23+F24</f>
        <v>156254151.83999997</v>
      </c>
      <c r="G25" s="52"/>
      <c r="H25" s="51">
        <v>158746191</v>
      </c>
    </row>
    <row r="26" spans="1:10" x14ac:dyDescent="0.25">
      <c r="B26" s="53" t="s">
        <v>113</v>
      </c>
      <c r="C26" s="53"/>
      <c r="D26" s="54">
        <v>20</v>
      </c>
      <c r="E26" s="54"/>
      <c r="F26" s="55">
        <v>-392153956</v>
      </c>
      <c r="G26" s="56"/>
      <c r="H26" s="55">
        <v>-1926800748</v>
      </c>
    </row>
    <row r="27" spans="1:10" ht="17.25" customHeight="1" thickBot="1" x14ac:dyDescent="0.3">
      <c r="A27" s="144" t="s">
        <v>116</v>
      </c>
      <c r="B27" s="144"/>
      <c r="C27" s="144"/>
      <c r="D27" s="57"/>
      <c r="E27" s="57"/>
      <c r="F27" s="58">
        <f>+F25+F26</f>
        <v>-235899804.16000003</v>
      </c>
      <c r="G27" s="56"/>
      <c r="H27" s="58">
        <v>-1768054557</v>
      </c>
    </row>
    <row r="28" spans="1:10" ht="14.4" thickTop="1" x14ac:dyDescent="0.25">
      <c r="A28" s="57"/>
      <c r="B28" s="57"/>
      <c r="C28" s="57"/>
      <c r="D28" s="57"/>
      <c r="E28" s="57"/>
      <c r="F28" s="56"/>
      <c r="G28" s="56"/>
      <c r="H28" s="56"/>
    </row>
    <row r="29" spans="1:10" ht="14.4" x14ac:dyDescent="0.3">
      <c r="A29" s="107" t="s">
        <v>119</v>
      </c>
      <c r="B29" s="61"/>
      <c r="C29" s="61"/>
      <c r="D29" s="61"/>
      <c r="E29" s="61"/>
      <c r="F29" s="61"/>
      <c r="G29" s="61"/>
      <c r="H29" s="61"/>
      <c r="I29" s="59"/>
      <c r="J29" s="59"/>
    </row>
  </sheetData>
  <sheetProtection algorithmName="SHA-512" hashValue="HJuZF8w9NWgn+f8ZVQdm04bQzdnvCKjX+xuUQOJz+zt84ltY75TK7TT7fZYE2NdSBL0ukpSQVw7VeNYDOrKxZA==" saltValue="jzkQuH43T5bvEUEzKAX5OA==" spinCount="100000" sheet="1" objects="1" scenarios="1" selectLockedCells="1" selectUnlockedCells="1"/>
  <mergeCells count="5">
    <mergeCell ref="A1:H1"/>
    <mergeCell ref="A2:H2"/>
    <mergeCell ref="A3:H3"/>
    <mergeCell ref="A4:H4"/>
    <mergeCell ref="A5:H5"/>
  </mergeCells>
  <printOptions horizontalCentered="1"/>
  <pageMargins left="1.25" right="1" top="1" bottom="1" header="0.3" footer="0.5"/>
  <pageSetup scale="86" orientation="portrait" r:id="rId1"/>
  <headerFooter>
    <oddFooter>&amp;R&amp;"Arial,Regular"6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zoomScaleSheetLayoutView="100" workbookViewId="0">
      <selection sqref="A1:L1"/>
    </sheetView>
  </sheetViews>
  <sheetFormatPr defaultColWidth="8.88671875" defaultRowHeight="13.8" x14ac:dyDescent="0.25"/>
  <cols>
    <col min="1" max="2" width="2.5546875" style="1" customWidth="1"/>
    <col min="3" max="3" width="34.109375" style="1" customWidth="1"/>
    <col min="4" max="4" width="5.109375" style="1" bestFit="1" customWidth="1"/>
    <col min="5" max="5" width="1.44140625" style="1" customWidth="1"/>
    <col min="6" max="6" width="15.5546875" style="1" bestFit="1" customWidth="1"/>
    <col min="7" max="7" width="1.5546875" style="25" customWidth="1"/>
    <col min="8" max="8" width="13.5546875" style="1" bestFit="1" customWidth="1"/>
    <col min="9" max="9" width="1.5546875" style="25" customWidth="1"/>
    <col min="10" max="10" width="18.33203125" style="1" bestFit="1" customWidth="1"/>
    <col min="11" max="11" width="1.33203125" style="25" customWidth="1"/>
    <col min="12" max="12" width="17.6640625" style="1" bestFit="1" customWidth="1"/>
    <col min="13" max="16384" width="8.88671875" style="1"/>
  </cols>
  <sheetData>
    <row r="1" spans="1:12" x14ac:dyDescent="0.25">
      <c r="A1" s="175" t="s">
        <v>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x14ac:dyDescent="0.25">
      <c r="A2" s="175" t="s">
        <v>124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x14ac:dyDescent="0.25">
      <c r="A3" s="176" t="s">
        <v>57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x14ac:dyDescent="0.25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62"/>
      <c r="L5" s="25"/>
    </row>
    <row r="6" spans="1:12" ht="41.4" x14ac:dyDescent="0.25">
      <c r="A6" s="63"/>
      <c r="B6" s="63"/>
      <c r="C6" s="63"/>
      <c r="D6" s="2"/>
      <c r="E6" s="2"/>
      <c r="F6" s="149" t="s">
        <v>117</v>
      </c>
      <c r="G6" s="139"/>
      <c r="H6" s="149" t="s">
        <v>118</v>
      </c>
      <c r="I6" s="64"/>
      <c r="J6" s="159" t="s">
        <v>77</v>
      </c>
      <c r="K6" s="64"/>
      <c r="L6" s="160" t="s">
        <v>0</v>
      </c>
    </row>
    <row r="7" spans="1:12" x14ac:dyDescent="0.25">
      <c r="A7" s="65"/>
      <c r="B7" s="65"/>
      <c r="C7" s="65"/>
      <c r="D7" s="66"/>
      <c r="E7" s="66"/>
      <c r="F7" s="67"/>
      <c r="G7" s="67"/>
      <c r="H7" s="67"/>
      <c r="I7" s="67"/>
      <c r="J7" s="66"/>
      <c r="K7" s="66"/>
      <c r="L7" s="25"/>
    </row>
    <row r="8" spans="1:12" s="8" customFormat="1" x14ac:dyDescent="0.25">
      <c r="A8" s="68" t="s">
        <v>78</v>
      </c>
      <c r="B8" s="68"/>
      <c r="C8" s="68"/>
      <c r="D8" s="17"/>
      <c r="E8" s="17"/>
      <c r="F8" s="69">
        <v>4772564081</v>
      </c>
      <c r="G8" s="15"/>
      <c r="H8" s="69">
        <v>177560561</v>
      </c>
      <c r="I8" s="15"/>
      <c r="J8" s="70">
        <v>-9685475054</v>
      </c>
      <c r="K8" s="11"/>
      <c r="L8" s="71">
        <v>-4735350412</v>
      </c>
    </row>
    <row r="9" spans="1:12" x14ac:dyDescent="0.25">
      <c r="A9" s="68" t="s">
        <v>81</v>
      </c>
      <c r="B9" s="4"/>
      <c r="C9" s="4"/>
      <c r="D9" s="5"/>
      <c r="E9" s="5"/>
      <c r="F9" s="7"/>
      <c r="G9" s="7"/>
      <c r="H9" s="7"/>
      <c r="I9" s="7"/>
      <c r="J9" s="26"/>
      <c r="K9" s="26"/>
      <c r="L9" s="25"/>
    </row>
    <row r="10" spans="1:12" x14ac:dyDescent="0.25">
      <c r="A10" s="68"/>
      <c r="B10" s="72" t="s">
        <v>79</v>
      </c>
      <c r="C10" s="4"/>
      <c r="D10" s="5"/>
      <c r="E10" s="5"/>
      <c r="F10" s="7"/>
      <c r="G10" s="7"/>
      <c r="H10" s="7"/>
      <c r="I10" s="7"/>
      <c r="J10" s="26"/>
      <c r="K10" s="26"/>
      <c r="L10" s="25"/>
    </row>
    <row r="11" spans="1:12" x14ac:dyDescent="0.25">
      <c r="A11" s="68"/>
      <c r="B11" s="72"/>
      <c r="C11" s="4" t="s">
        <v>115</v>
      </c>
      <c r="D11" s="5"/>
      <c r="E11" s="5"/>
      <c r="F11" s="7">
        <v>0</v>
      </c>
      <c r="G11" s="7"/>
      <c r="H11" s="7">
        <v>0</v>
      </c>
      <c r="I11" s="7"/>
      <c r="J11" s="73">
        <v>-1768054557</v>
      </c>
      <c r="K11" s="26"/>
      <c r="L11" s="73">
        <v>-1768054557</v>
      </c>
    </row>
    <row r="12" spans="1:12" x14ac:dyDescent="0.25">
      <c r="B12" s="4"/>
      <c r="C12" s="4" t="s">
        <v>114</v>
      </c>
      <c r="D12" s="5"/>
      <c r="E12" s="5"/>
      <c r="F12" s="7">
        <v>0</v>
      </c>
      <c r="G12" s="6"/>
      <c r="H12" s="7">
        <v>0</v>
      </c>
      <c r="I12" s="7"/>
      <c r="J12" s="73">
        <v>8041996715</v>
      </c>
      <c r="K12" s="73"/>
      <c r="L12" s="73">
        <v>8041996715</v>
      </c>
    </row>
    <row r="13" spans="1:12" x14ac:dyDescent="0.25">
      <c r="B13" s="4"/>
      <c r="C13" s="4" t="s">
        <v>1</v>
      </c>
      <c r="D13" s="5"/>
      <c r="E13" s="5"/>
      <c r="F13" s="7">
        <v>0</v>
      </c>
      <c r="G13" s="6"/>
      <c r="H13" s="7">
        <v>0</v>
      </c>
      <c r="I13" s="6"/>
      <c r="J13" s="73">
        <v>-86904585</v>
      </c>
      <c r="K13" s="73"/>
      <c r="L13" s="73">
        <v>-86904585</v>
      </c>
    </row>
    <row r="14" spans="1:12" ht="21" customHeight="1" x14ac:dyDescent="0.25">
      <c r="A14" s="9" t="s">
        <v>80</v>
      </c>
      <c r="B14" s="9"/>
      <c r="C14" s="9"/>
      <c r="D14" s="9"/>
      <c r="E14" s="12"/>
      <c r="F14" s="74">
        <v>4772564081</v>
      </c>
      <c r="G14" s="15"/>
      <c r="H14" s="74">
        <v>177560561</v>
      </c>
      <c r="I14" s="15"/>
      <c r="J14" s="10">
        <v>-3498437481</v>
      </c>
      <c r="K14" s="11"/>
      <c r="L14" s="10">
        <v>1451687161</v>
      </c>
    </row>
    <row r="15" spans="1:12" x14ac:dyDescent="0.25">
      <c r="A15" s="15"/>
      <c r="B15" s="15"/>
      <c r="C15" s="15"/>
      <c r="D15" s="15"/>
      <c r="E15" s="15"/>
      <c r="F15" s="67"/>
      <c r="G15" s="67"/>
      <c r="H15" s="67"/>
      <c r="I15" s="67"/>
      <c r="J15" s="75"/>
      <c r="K15" s="75"/>
      <c r="L15" s="25"/>
    </row>
    <row r="16" spans="1:12" x14ac:dyDescent="0.25">
      <c r="A16" s="76" t="s">
        <v>82</v>
      </c>
      <c r="B16" s="72"/>
      <c r="C16" s="76"/>
      <c r="D16" s="72"/>
      <c r="E16" s="76"/>
      <c r="F16" s="72"/>
      <c r="G16" s="76"/>
      <c r="H16" s="72"/>
      <c r="I16" s="76"/>
      <c r="J16" s="72"/>
      <c r="K16" s="15"/>
      <c r="L16" s="25"/>
    </row>
    <row r="17" spans="1:12" x14ac:dyDescent="0.25">
      <c r="A17" s="76"/>
      <c r="B17" s="72" t="s">
        <v>79</v>
      </c>
      <c r="C17" s="76"/>
      <c r="D17" s="72"/>
      <c r="E17" s="76"/>
      <c r="F17" s="72"/>
      <c r="G17" s="76"/>
      <c r="H17" s="72"/>
      <c r="I17" s="76"/>
      <c r="J17" s="77"/>
      <c r="K17" s="78"/>
      <c r="L17" s="79"/>
    </row>
    <row r="18" spans="1:12" x14ac:dyDescent="0.25">
      <c r="A18" s="76"/>
      <c r="B18" s="72"/>
      <c r="C18" s="4" t="s">
        <v>115</v>
      </c>
      <c r="D18" s="5"/>
      <c r="E18" s="5"/>
      <c r="F18" s="7">
        <v>0</v>
      </c>
      <c r="G18" s="6"/>
      <c r="H18" s="7">
        <v>0</v>
      </c>
      <c r="I18" s="6"/>
      <c r="J18" s="80">
        <f>+SFPerf!F27</f>
        <v>-235899804.16000003</v>
      </c>
      <c r="K18" s="80"/>
      <c r="L18" s="80">
        <f>+J18</f>
        <v>-235899804.16000003</v>
      </c>
    </row>
    <row r="19" spans="1:12" x14ac:dyDescent="0.25">
      <c r="A19" s="4"/>
      <c r="B19" s="4"/>
      <c r="C19" s="4" t="s">
        <v>114</v>
      </c>
      <c r="D19" s="5"/>
      <c r="E19" s="76"/>
      <c r="F19" s="7">
        <v>0</v>
      </c>
      <c r="G19" s="76"/>
      <c r="H19" s="7">
        <v>0</v>
      </c>
      <c r="I19" s="76"/>
      <c r="J19" s="80">
        <v>5158784516</v>
      </c>
      <c r="K19" s="80"/>
      <c r="L19" s="80">
        <f>+J19</f>
        <v>5158784516</v>
      </c>
    </row>
    <row r="20" spans="1:12" x14ac:dyDescent="0.25">
      <c r="A20" s="4"/>
      <c r="B20" s="4"/>
      <c r="C20" s="4" t="s">
        <v>1</v>
      </c>
      <c r="D20" s="5"/>
      <c r="E20" s="5"/>
      <c r="F20" s="7">
        <v>0</v>
      </c>
      <c r="G20" s="6"/>
      <c r="H20" s="7">
        <v>0</v>
      </c>
      <c r="I20" s="7"/>
      <c r="J20" s="80">
        <v>-83862087.260000005</v>
      </c>
      <c r="K20" s="78"/>
      <c r="L20" s="80">
        <v>-83862087.260000005</v>
      </c>
    </row>
    <row r="21" spans="1:12" ht="21" customHeight="1" thickBot="1" x14ac:dyDescent="0.3">
      <c r="A21" s="9" t="s">
        <v>83</v>
      </c>
      <c r="B21" s="9"/>
      <c r="C21" s="9"/>
      <c r="D21" s="9"/>
      <c r="E21" s="12"/>
      <c r="F21" s="81">
        <v>4772564081</v>
      </c>
      <c r="G21" s="15"/>
      <c r="H21" s="81">
        <v>177560561</v>
      </c>
      <c r="I21" s="15"/>
      <c r="J21" s="82">
        <f>+J14+J19+J20+J18</f>
        <v>1340585143.5799999</v>
      </c>
      <c r="K21" s="20"/>
      <c r="L21" s="82">
        <f>SUM(L18:L20)+L14</f>
        <v>6290709785.5799999</v>
      </c>
    </row>
    <row r="22" spans="1:12" ht="14.4" thickTop="1" x14ac:dyDescent="0.25">
      <c r="J22" s="18"/>
      <c r="K22" s="79"/>
      <c r="L22" s="83"/>
    </row>
  </sheetData>
  <sheetProtection algorithmName="SHA-512" hashValue="CvVQwevyWC5GQznSZfGyuUhBRHphx0C/3Y8TT5msxAIaV7+da7nbhT4OWaQL16x3A19pX0nicIPWOjocyQbPzA==" saltValue="09uaQbEJ1pCpYzwBWhzdsg==" spinCount="100000" sheet="1" objects="1" scenarios="1" selectLockedCells="1" selectUnlockedCells="1"/>
  <mergeCells count="5">
    <mergeCell ref="A1:L1"/>
    <mergeCell ref="A2:L2"/>
    <mergeCell ref="A3:L3"/>
    <mergeCell ref="A5:J5"/>
    <mergeCell ref="A4:L4"/>
  </mergeCells>
  <printOptions horizontalCentered="1"/>
  <pageMargins left="1.25" right="1" top="1" bottom="1" header="0.5" footer="0.5"/>
  <pageSetup scale="69" orientation="portrait" r:id="rId1"/>
  <headerFooter>
    <oddFooter>&amp;R&amp;"Arial,Regular"&amp;14 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zoomScaleSheetLayoutView="100" workbookViewId="0">
      <selection sqref="A1:F1"/>
    </sheetView>
  </sheetViews>
  <sheetFormatPr defaultColWidth="8.88671875" defaultRowHeight="13.8" x14ac:dyDescent="0.25"/>
  <cols>
    <col min="1" max="1" width="2.109375" style="25" customWidth="1"/>
    <col min="2" max="2" width="2" style="25" customWidth="1"/>
    <col min="3" max="3" width="72.6640625" style="85" customWidth="1"/>
    <col min="4" max="4" width="17.5546875" style="73" customWidth="1"/>
    <col min="5" max="5" width="2.109375" style="73" customWidth="1"/>
    <col min="6" max="6" width="17.5546875" style="25" customWidth="1"/>
    <col min="7" max="16384" width="8.88671875" style="25"/>
  </cols>
  <sheetData>
    <row r="1" spans="1:6" x14ac:dyDescent="0.25">
      <c r="A1" s="165" t="s">
        <v>4</v>
      </c>
      <c r="B1" s="165"/>
      <c r="C1" s="165"/>
      <c r="D1" s="165"/>
      <c r="E1" s="165"/>
      <c r="F1" s="165"/>
    </row>
    <row r="2" spans="1:6" x14ac:dyDescent="0.25">
      <c r="A2" s="165" t="s">
        <v>125</v>
      </c>
      <c r="B2" s="165"/>
      <c r="C2" s="165"/>
      <c r="D2" s="165"/>
      <c r="E2" s="165"/>
      <c r="F2" s="165"/>
    </row>
    <row r="3" spans="1:6" x14ac:dyDescent="0.25">
      <c r="A3" s="165" t="s">
        <v>57</v>
      </c>
      <c r="B3" s="165"/>
      <c r="C3" s="165"/>
      <c r="D3" s="165"/>
      <c r="E3" s="165"/>
      <c r="F3" s="165"/>
    </row>
    <row r="4" spans="1:6" x14ac:dyDescent="0.25">
      <c r="A4" s="2"/>
      <c r="B4" s="2"/>
      <c r="C4" s="139"/>
      <c r="D4" s="114"/>
      <c r="E4" s="114"/>
      <c r="F4" s="114"/>
    </row>
    <row r="5" spans="1:6" x14ac:dyDescent="0.25">
      <c r="A5" s="84"/>
      <c r="B5" s="84"/>
      <c r="C5" s="109"/>
      <c r="D5" s="110"/>
      <c r="E5" s="111"/>
      <c r="F5" s="112"/>
    </row>
    <row r="6" spans="1:6" x14ac:dyDescent="0.25">
      <c r="A6" s="118"/>
      <c r="B6" s="118"/>
      <c r="C6" s="109"/>
      <c r="D6" s="113">
        <v>2019</v>
      </c>
      <c r="E6" s="114"/>
      <c r="F6" s="113">
        <v>2018</v>
      </c>
    </row>
    <row r="7" spans="1:6" x14ac:dyDescent="0.25">
      <c r="A7" s="140" t="s">
        <v>16</v>
      </c>
      <c r="B7" s="140"/>
      <c r="C7" s="115"/>
      <c r="D7" s="80"/>
      <c r="E7" s="80"/>
      <c r="F7" s="116"/>
    </row>
    <row r="8" spans="1:6" x14ac:dyDescent="0.25">
      <c r="A8" s="140"/>
      <c r="B8" s="140"/>
      <c r="C8" s="115"/>
      <c r="D8" s="80"/>
      <c r="E8" s="80"/>
      <c r="F8" s="116"/>
    </row>
    <row r="9" spans="1:6" x14ac:dyDescent="0.25">
      <c r="A9" s="79"/>
      <c r="B9" s="140" t="s">
        <v>17</v>
      </c>
      <c r="C9" s="117"/>
      <c r="D9" s="80"/>
      <c r="E9" s="80"/>
      <c r="F9" s="118"/>
    </row>
    <row r="10" spans="1:6" x14ac:dyDescent="0.25">
      <c r="A10" s="79"/>
      <c r="B10" s="118"/>
      <c r="C10" s="109" t="s">
        <v>18</v>
      </c>
      <c r="D10" s="119">
        <v>2295601927.6999998</v>
      </c>
      <c r="E10" s="120"/>
      <c r="F10" s="119">
        <v>2266795035.6300001</v>
      </c>
    </row>
    <row r="11" spans="1:6" x14ac:dyDescent="0.25">
      <c r="A11" s="79"/>
      <c r="B11" s="118"/>
      <c r="C11" s="109" t="s">
        <v>84</v>
      </c>
      <c r="D11" s="119">
        <v>2833594295</v>
      </c>
      <c r="E11" s="120"/>
      <c r="F11" s="119">
        <v>722727747</v>
      </c>
    </row>
    <row r="12" spans="1:6" x14ac:dyDescent="0.25">
      <c r="A12" s="79"/>
      <c r="B12" s="118"/>
      <c r="C12" s="109" t="s">
        <v>19</v>
      </c>
      <c r="D12" s="119">
        <v>4036718.27</v>
      </c>
      <c r="E12" s="120"/>
      <c r="F12" s="119">
        <v>1291803.24</v>
      </c>
    </row>
    <row r="13" spans="1:6" x14ac:dyDescent="0.25">
      <c r="A13" s="79"/>
      <c r="B13" s="118"/>
      <c r="C13" s="109" t="s">
        <v>20</v>
      </c>
      <c r="D13" s="119">
        <v>15851234.6</v>
      </c>
      <c r="E13" s="120"/>
      <c r="F13" s="119">
        <v>12073664.869999999</v>
      </c>
    </row>
    <row r="14" spans="1:6" x14ac:dyDescent="0.25">
      <c r="A14" s="79"/>
      <c r="B14" s="118"/>
      <c r="C14" s="109" t="s">
        <v>21</v>
      </c>
      <c r="D14" s="119">
        <v>15647441.58</v>
      </c>
      <c r="E14" s="120"/>
      <c r="F14" s="119">
        <v>13839290.73</v>
      </c>
    </row>
    <row r="15" spans="1:6" x14ac:dyDescent="0.25">
      <c r="A15" s="79"/>
      <c r="B15" s="118"/>
      <c r="C15" s="109" t="s">
        <v>121</v>
      </c>
      <c r="D15" s="119">
        <v>69920.320000000007</v>
      </c>
      <c r="E15" s="120"/>
      <c r="F15" s="119">
        <v>10103232.039999999</v>
      </c>
    </row>
    <row r="16" spans="1:6" x14ac:dyDescent="0.25">
      <c r="A16" s="79"/>
      <c r="B16" s="118"/>
      <c r="C16" s="109" t="s">
        <v>122</v>
      </c>
      <c r="D16" s="21">
        <v>581518.61</v>
      </c>
      <c r="E16" s="20"/>
      <c r="F16" s="21">
        <v>316318</v>
      </c>
    </row>
    <row r="17" spans="1:8" x14ac:dyDescent="0.25">
      <c r="A17" s="79"/>
      <c r="B17" s="118"/>
      <c r="C17" s="109" t="s">
        <v>22</v>
      </c>
      <c r="D17" s="21">
        <v>154382259.5</v>
      </c>
      <c r="E17" s="20"/>
      <c r="F17" s="21">
        <v>209433973</v>
      </c>
    </row>
    <row r="18" spans="1:8" x14ac:dyDescent="0.25">
      <c r="A18" s="79"/>
      <c r="B18" s="118"/>
      <c r="C18" s="109" t="s">
        <v>23</v>
      </c>
      <c r="D18" s="21">
        <v>35617090.280000001</v>
      </c>
      <c r="E18" s="20"/>
      <c r="F18" s="21">
        <v>8419272</v>
      </c>
    </row>
    <row r="19" spans="1:8" x14ac:dyDescent="0.25">
      <c r="A19" s="141"/>
      <c r="B19" s="142" t="s">
        <v>24</v>
      </c>
      <c r="C19" s="121"/>
      <c r="D19" s="122">
        <v>5355382405.8599997</v>
      </c>
      <c r="E19" s="123"/>
      <c r="F19" s="122">
        <v>3245000336.5099998</v>
      </c>
    </row>
    <row r="20" spans="1:8" x14ac:dyDescent="0.25">
      <c r="A20" s="118"/>
      <c r="B20" s="118"/>
      <c r="C20" s="109"/>
      <c r="D20" s="124"/>
      <c r="E20" s="124"/>
      <c r="F20" s="119"/>
    </row>
    <row r="21" spans="1:8" x14ac:dyDescent="0.25">
      <c r="A21" s="79"/>
      <c r="B21" s="112" t="s">
        <v>25</v>
      </c>
      <c r="C21" s="109"/>
      <c r="D21" s="124"/>
      <c r="E21" s="124"/>
      <c r="F21" s="119"/>
    </row>
    <row r="22" spans="1:8" x14ac:dyDescent="0.25">
      <c r="A22" s="79"/>
      <c r="B22" s="118"/>
      <c r="C22" s="109" t="s">
        <v>26</v>
      </c>
      <c r="D22" s="119">
        <v>-701523082.85000002</v>
      </c>
      <c r="E22" s="120"/>
      <c r="F22" s="119">
        <v>-2083376731</v>
      </c>
    </row>
    <row r="23" spans="1:8" x14ac:dyDescent="0.25">
      <c r="A23" s="79"/>
      <c r="B23" s="118"/>
      <c r="C23" s="109" t="s">
        <v>27</v>
      </c>
      <c r="D23" s="119">
        <v>-1838631715.99</v>
      </c>
      <c r="E23" s="120"/>
      <c r="F23" s="119">
        <v>-3062192494</v>
      </c>
    </row>
    <row r="24" spans="1:8" x14ac:dyDescent="0.25">
      <c r="A24" s="79"/>
      <c r="B24" s="118"/>
      <c r="C24" s="109" t="s">
        <v>128</v>
      </c>
      <c r="D24" s="119">
        <v>-157924426.47999999</v>
      </c>
      <c r="E24" s="120"/>
      <c r="F24" s="119">
        <v>-135847725</v>
      </c>
    </row>
    <row r="25" spans="1:8" x14ac:dyDescent="0.25">
      <c r="A25" s="79"/>
      <c r="B25" s="118"/>
      <c r="C25" s="109" t="s">
        <v>28</v>
      </c>
      <c r="D25" s="119">
        <v>-89714104.690000013</v>
      </c>
      <c r="E25" s="120"/>
      <c r="F25" s="119">
        <v>-89417040</v>
      </c>
    </row>
    <row r="26" spans="1:8" x14ac:dyDescent="0.25">
      <c r="A26" s="79"/>
      <c r="B26" s="118"/>
      <c r="C26" s="109" t="s">
        <v>29</v>
      </c>
      <c r="D26" s="119">
        <v>-97979557.25</v>
      </c>
      <c r="E26" s="120"/>
      <c r="F26" s="119">
        <v>-94693696.640000001</v>
      </c>
    </row>
    <row r="27" spans="1:8" x14ac:dyDescent="0.25">
      <c r="A27" s="79"/>
      <c r="B27" s="118"/>
      <c r="C27" s="109" t="s">
        <v>91</v>
      </c>
      <c r="D27" s="119">
        <v>-20220143.579999998</v>
      </c>
      <c r="E27" s="120"/>
      <c r="F27" s="119">
        <v>-12973099</v>
      </c>
    </row>
    <row r="28" spans="1:8" x14ac:dyDescent="0.25">
      <c r="A28" s="79"/>
      <c r="B28" s="118"/>
      <c r="C28" s="109" t="s">
        <v>30</v>
      </c>
      <c r="D28" s="119">
        <v>-68927559</v>
      </c>
      <c r="E28" s="120"/>
      <c r="F28" s="119">
        <v>-69714012</v>
      </c>
    </row>
    <row r="29" spans="1:8" x14ac:dyDescent="0.25">
      <c r="A29" s="79"/>
      <c r="B29" s="118"/>
      <c r="C29" s="109" t="s">
        <v>31</v>
      </c>
      <c r="D29" s="119">
        <v>-4395279.6900000004</v>
      </c>
      <c r="E29" s="120"/>
      <c r="F29" s="119">
        <v>-4480937</v>
      </c>
      <c r="H29" s="79"/>
    </row>
    <row r="30" spans="1:8" x14ac:dyDescent="0.25">
      <c r="A30" s="79"/>
      <c r="B30" s="118"/>
      <c r="C30" s="109" t="s">
        <v>92</v>
      </c>
      <c r="D30" s="119">
        <v>-820014.69</v>
      </c>
      <c r="E30" s="120"/>
      <c r="F30" s="119">
        <v>-395020</v>
      </c>
    </row>
    <row r="31" spans="1:8" ht="15" customHeight="1" x14ac:dyDescent="0.25">
      <c r="A31" s="79"/>
      <c r="B31" s="118"/>
      <c r="C31" s="109" t="s">
        <v>32</v>
      </c>
      <c r="D31" s="119">
        <v>-2516768.86</v>
      </c>
      <c r="E31" s="120"/>
      <c r="F31" s="119">
        <v>-2803512</v>
      </c>
    </row>
    <row r="32" spans="1:8" x14ac:dyDescent="0.25">
      <c r="A32" s="79"/>
      <c r="B32" s="118"/>
      <c r="C32" s="109" t="s">
        <v>93</v>
      </c>
      <c r="D32" s="119">
        <v>-1574187.87</v>
      </c>
      <c r="E32" s="120"/>
      <c r="F32" s="119">
        <v>-2828759</v>
      </c>
    </row>
    <row r="33" spans="1:6" x14ac:dyDescent="0.25">
      <c r="A33" s="79"/>
      <c r="B33" s="118"/>
      <c r="C33" s="109" t="s">
        <v>33</v>
      </c>
      <c r="D33" s="119">
        <v>-587596.75</v>
      </c>
      <c r="E33" s="120"/>
      <c r="F33" s="119">
        <v>-556867</v>
      </c>
    </row>
    <row r="34" spans="1:6" x14ac:dyDescent="0.25">
      <c r="A34" s="79"/>
      <c r="B34" s="118"/>
      <c r="C34" s="109" t="s">
        <v>120</v>
      </c>
      <c r="D34" s="125">
        <v>0</v>
      </c>
      <c r="E34" s="120"/>
      <c r="F34" s="119">
        <v>-1028170</v>
      </c>
    </row>
    <row r="35" spans="1:6" x14ac:dyDescent="0.25">
      <c r="A35" s="79"/>
      <c r="B35" s="118"/>
      <c r="C35" s="109" t="s">
        <v>34</v>
      </c>
      <c r="D35" s="125">
        <v>0</v>
      </c>
      <c r="E35" s="120"/>
      <c r="F35" s="119">
        <v>-814000000</v>
      </c>
    </row>
    <row r="36" spans="1:6" ht="41.4" x14ac:dyDescent="0.25">
      <c r="A36" s="79"/>
      <c r="B36" s="118"/>
      <c r="C36" s="109" t="s">
        <v>123</v>
      </c>
      <c r="D36" s="158">
        <v>-64302617.770000003</v>
      </c>
      <c r="E36" s="126"/>
      <c r="F36" s="125">
        <v>0</v>
      </c>
    </row>
    <row r="37" spans="1:6" x14ac:dyDescent="0.25">
      <c r="A37" s="79"/>
      <c r="B37" s="118"/>
      <c r="C37" s="109" t="s">
        <v>35</v>
      </c>
      <c r="D37" s="119">
        <v>-4606811.97</v>
      </c>
      <c r="E37" s="120"/>
      <c r="F37" s="119">
        <v>-623671</v>
      </c>
    </row>
    <row r="38" spans="1:6" x14ac:dyDescent="0.25">
      <c r="A38" s="141"/>
      <c r="B38" s="142" t="s">
        <v>36</v>
      </c>
      <c r="C38" s="121"/>
      <c r="D38" s="122">
        <v>-3053723867.4400001</v>
      </c>
      <c r="E38" s="123"/>
      <c r="F38" s="122">
        <v>-6374931733.6400003</v>
      </c>
    </row>
    <row r="39" spans="1:6" x14ac:dyDescent="0.25">
      <c r="A39" s="141"/>
      <c r="B39" s="142"/>
      <c r="C39" s="121"/>
      <c r="D39" s="134"/>
      <c r="E39" s="123"/>
      <c r="F39" s="134"/>
    </row>
    <row r="40" spans="1:6" x14ac:dyDescent="0.25">
      <c r="A40" s="143" t="s">
        <v>126</v>
      </c>
      <c r="B40" s="141"/>
      <c r="C40" s="121"/>
      <c r="D40" s="145">
        <v>2301658538.4199996</v>
      </c>
      <c r="E40" s="123"/>
      <c r="F40" s="145">
        <v>-3129931397.1300006</v>
      </c>
    </row>
    <row r="41" spans="1:6" x14ac:dyDescent="0.25">
      <c r="A41" s="141"/>
      <c r="B41" s="141"/>
      <c r="C41" s="121"/>
      <c r="D41" s="127"/>
      <c r="E41" s="123"/>
      <c r="F41" s="127"/>
    </row>
    <row r="42" spans="1:6" x14ac:dyDescent="0.25">
      <c r="A42" s="143" t="s">
        <v>85</v>
      </c>
      <c r="B42" s="112"/>
      <c r="C42" s="128"/>
      <c r="D42" s="119"/>
      <c r="E42" s="120"/>
      <c r="F42" s="119"/>
    </row>
    <row r="43" spans="1:6" x14ac:dyDescent="0.25">
      <c r="A43" s="143"/>
      <c r="B43" s="112"/>
      <c r="C43" s="128"/>
      <c r="D43" s="119"/>
      <c r="E43" s="120"/>
      <c r="F43" s="119"/>
    </row>
    <row r="44" spans="1:6" x14ac:dyDescent="0.25">
      <c r="A44" s="79"/>
      <c r="B44" s="143" t="s">
        <v>25</v>
      </c>
      <c r="C44" s="109"/>
      <c r="D44" s="79"/>
      <c r="E44" s="79"/>
      <c r="F44" s="79"/>
    </row>
    <row r="45" spans="1:6" x14ac:dyDescent="0.25">
      <c r="A45" s="79"/>
      <c r="B45" s="141"/>
      <c r="C45" s="109" t="s">
        <v>86</v>
      </c>
      <c r="D45" s="119">
        <v>-3963687.84</v>
      </c>
      <c r="E45" s="120"/>
      <c r="F45" s="119">
        <v>-1291176</v>
      </c>
    </row>
    <row r="46" spans="1:6" x14ac:dyDescent="0.25">
      <c r="A46" s="141"/>
      <c r="B46" s="142" t="s">
        <v>36</v>
      </c>
      <c r="C46" s="129"/>
      <c r="D46" s="130">
        <v>-3963687.84</v>
      </c>
      <c r="E46" s="131"/>
      <c r="F46" s="130">
        <v>-1291176</v>
      </c>
    </row>
    <row r="47" spans="1:6" x14ac:dyDescent="0.25">
      <c r="A47" s="141"/>
      <c r="B47" s="142"/>
      <c r="C47" s="129"/>
      <c r="D47" s="130"/>
      <c r="E47" s="131"/>
      <c r="F47" s="130"/>
    </row>
    <row r="48" spans="1:6" x14ac:dyDescent="0.25">
      <c r="A48" s="143" t="s">
        <v>37</v>
      </c>
      <c r="B48" s="141"/>
      <c r="C48" s="121"/>
      <c r="D48" s="146">
        <v>-3963687.84</v>
      </c>
      <c r="E48" s="131"/>
      <c r="F48" s="146">
        <v>-1291176</v>
      </c>
    </row>
    <row r="49" spans="1:6" x14ac:dyDescent="0.25">
      <c r="A49" s="141"/>
      <c r="B49" s="141"/>
      <c r="C49" s="121"/>
      <c r="D49" s="132"/>
      <c r="E49" s="131"/>
      <c r="F49" s="132"/>
    </row>
    <row r="50" spans="1:6" x14ac:dyDescent="0.25">
      <c r="A50" s="112" t="s">
        <v>38</v>
      </c>
      <c r="B50" s="112"/>
      <c r="C50" s="128"/>
      <c r="D50" s="119"/>
      <c r="E50" s="120"/>
      <c r="F50" s="119"/>
    </row>
    <row r="51" spans="1:6" x14ac:dyDescent="0.25">
      <c r="A51" s="112"/>
      <c r="B51" s="112"/>
      <c r="C51" s="128"/>
      <c r="D51" s="119"/>
      <c r="E51" s="120"/>
      <c r="F51" s="119"/>
    </row>
    <row r="52" spans="1:6" x14ac:dyDescent="0.25">
      <c r="A52" s="118"/>
      <c r="B52" s="143" t="s">
        <v>25</v>
      </c>
      <c r="C52" s="109"/>
      <c r="D52" s="119"/>
      <c r="E52" s="120"/>
      <c r="F52" s="119"/>
    </row>
    <row r="53" spans="1:6" x14ac:dyDescent="0.25">
      <c r="A53" s="79"/>
      <c r="B53" s="118"/>
      <c r="C53" s="109" t="s">
        <v>39</v>
      </c>
      <c r="D53" s="119">
        <v>-953630240.49000001</v>
      </c>
      <c r="E53" s="120"/>
      <c r="F53" s="119">
        <v>-982235907</v>
      </c>
    </row>
    <row r="54" spans="1:6" x14ac:dyDescent="0.25">
      <c r="A54" s="79"/>
      <c r="B54" s="118"/>
      <c r="C54" s="109" t="s">
        <v>90</v>
      </c>
      <c r="D54" s="119">
        <v>-83862087.260000005</v>
      </c>
      <c r="E54" s="120"/>
      <c r="F54" s="119">
        <v>-86904585</v>
      </c>
    </row>
    <row r="55" spans="1:6" x14ac:dyDescent="0.25">
      <c r="A55" s="141"/>
      <c r="B55" s="142" t="s">
        <v>36</v>
      </c>
      <c r="C55" s="133"/>
      <c r="D55" s="134">
        <v>-1037492327.75</v>
      </c>
      <c r="E55" s="123"/>
      <c r="F55" s="134">
        <v>-1069140492</v>
      </c>
    </row>
    <row r="56" spans="1:6" x14ac:dyDescent="0.25">
      <c r="A56" s="141"/>
      <c r="B56" s="142"/>
      <c r="C56" s="133"/>
      <c r="D56" s="134"/>
      <c r="E56" s="123"/>
      <c r="F56" s="134"/>
    </row>
    <row r="57" spans="1:6" x14ac:dyDescent="0.25">
      <c r="A57" s="143" t="s">
        <v>40</v>
      </c>
      <c r="B57" s="141"/>
      <c r="C57" s="121"/>
      <c r="D57" s="145">
        <v>-1037492327.75</v>
      </c>
      <c r="E57" s="123"/>
      <c r="F57" s="145">
        <v>-1069140492</v>
      </c>
    </row>
    <row r="58" spans="1:6" x14ac:dyDescent="0.25">
      <c r="A58" s="143"/>
      <c r="B58" s="141"/>
      <c r="C58" s="121"/>
      <c r="D58" s="123"/>
      <c r="E58" s="123"/>
      <c r="F58" s="123"/>
    </row>
    <row r="59" spans="1:6" x14ac:dyDescent="0.25">
      <c r="A59" s="143" t="s">
        <v>87</v>
      </c>
      <c r="B59" s="142"/>
      <c r="C59" s="133"/>
      <c r="D59" s="123">
        <v>1260202522.8299994</v>
      </c>
      <c r="E59" s="123"/>
      <c r="F59" s="123">
        <v>-4200363065.1300006</v>
      </c>
    </row>
    <row r="60" spans="1:6" x14ac:dyDescent="0.25">
      <c r="A60" s="143"/>
      <c r="B60" s="142"/>
      <c r="C60" s="133"/>
      <c r="D60" s="123"/>
      <c r="E60" s="123"/>
      <c r="F60" s="123"/>
    </row>
    <row r="61" spans="1:6" x14ac:dyDescent="0.25">
      <c r="A61" s="143" t="s">
        <v>88</v>
      </c>
      <c r="B61" s="142"/>
      <c r="C61" s="133"/>
      <c r="D61" s="123">
        <v>3530514169.8699994</v>
      </c>
      <c r="E61" s="123"/>
      <c r="F61" s="123">
        <v>7730877235</v>
      </c>
    </row>
    <row r="62" spans="1:6" x14ac:dyDescent="0.25">
      <c r="A62" s="143"/>
      <c r="B62" s="142"/>
      <c r="C62" s="133"/>
      <c r="D62" s="123"/>
      <c r="E62" s="123"/>
      <c r="F62" s="123"/>
    </row>
    <row r="63" spans="1:6" ht="14.4" thickBot="1" x14ac:dyDescent="0.3">
      <c r="A63" s="143" t="s">
        <v>89</v>
      </c>
      <c r="B63" s="144"/>
      <c r="C63" s="135"/>
      <c r="D63" s="136">
        <v>4790716692.6999989</v>
      </c>
      <c r="E63" s="137"/>
      <c r="F63" s="136">
        <v>3530514169.8699994</v>
      </c>
    </row>
    <row r="64" spans="1:6" ht="14.4" thickTop="1" x14ac:dyDescent="0.25">
      <c r="A64" s="79"/>
      <c r="B64" s="79"/>
      <c r="C64" s="138"/>
      <c r="D64" s="80"/>
      <c r="E64" s="80"/>
      <c r="F64" s="79"/>
    </row>
    <row r="65" spans="1:6" x14ac:dyDescent="0.25">
      <c r="A65" s="79"/>
      <c r="B65" s="79"/>
      <c r="C65" s="138"/>
      <c r="D65" s="80"/>
      <c r="E65" s="80"/>
      <c r="F65" s="79"/>
    </row>
    <row r="66" spans="1:6" x14ac:dyDescent="0.25">
      <c r="A66" s="79"/>
      <c r="B66" s="79"/>
      <c r="C66" s="138"/>
      <c r="D66" s="80"/>
      <c r="E66" s="80"/>
      <c r="F66" s="79"/>
    </row>
  </sheetData>
  <sheetProtection algorithmName="SHA-512" hashValue="lYqx3uFgqTZerOP5imQpO1ZU8mh2to3V3HfYsTAiYwj1eBqBFawyc9lnzVuo1cIird71J7BqpDxx2vw/BXwzNA==" saltValue="mdZr7CS3JIw576Q7Aw3tKw==" spinCount="100000" sheet="1" objects="1" scenarios="1" selectLockedCells="1" selectUnlockedCells="1"/>
  <mergeCells count="3">
    <mergeCell ref="A1:F1"/>
    <mergeCell ref="A2:F2"/>
    <mergeCell ref="A3:F3"/>
  </mergeCells>
  <printOptions horizontalCentered="1"/>
  <pageMargins left="1.25" right="1" top="1" bottom="1" header="0.5" footer="0.5"/>
  <pageSetup scale="69" orientation="portrait" r:id="rId1"/>
  <headerFooter>
    <oddFooter>&amp;R&amp;"Arial,Regular"&amp;14 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workbookViewId="0">
      <selection sqref="A1:G1"/>
    </sheetView>
  </sheetViews>
  <sheetFormatPr defaultColWidth="8.88671875" defaultRowHeight="13.8" x14ac:dyDescent="0.25"/>
  <cols>
    <col min="1" max="1" width="2.109375" style="1" customWidth="1"/>
    <col min="2" max="2" width="39.109375" style="1" customWidth="1"/>
    <col min="3" max="3" width="1.6640625" style="1" customWidth="1"/>
    <col min="4" max="4" width="12.44140625" style="1" customWidth="1"/>
    <col min="5" max="5" width="12.33203125" style="1" customWidth="1"/>
    <col min="6" max="6" width="13.109375" style="1" customWidth="1"/>
    <col min="7" max="7" width="12.88671875" style="1" customWidth="1"/>
    <col min="8" max="16384" width="8.88671875" style="1"/>
  </cols>
  <sheetData>
    <row r="1" spans="1:7" x14ac:dyDescent="0.25">
      <c r="A1" s="180" t="s">
        <v>4</v>
      </c>
      <c r="B1" s="180"/>
      <c r="C1" s="180"/>
      <c r="D1" s="180"/>
      <c r="E1" s="180"/>
      <c r="F1" s="180"/>
      <c r="G1" s="180"/>
    </row>
    <row r="2" spans="1:7" x14ac:dyDescent="0.25">
      <c r="A2" s="180" t="s">
        <v>94</v>
      </c>
      <c r="B2" s="180"/>
      <c r="C2" s="180"/>
      <c r="D2" s="180"/>
      <c r="E2" s="180"/>
      <c r="F2" s="180"/>
      <c r="G2" s="180"/>
    </row>
    <row r="3" spans="1:7" x14ac:dyDescent="0.25">
      <c r="A3" s="180" t="s">
        <v>105</v>
      </c>
      <c r="B3" s="180"/>
      <c r="C3" s="180"/>
      <c r="D3" s="180"/>
      <c r="E3" s="180"/>
      <c r="F3" s="180"/>
      <c r="G3" s="180"/>
    </row>
    <row r="4" spans="1:7" x14ac:dyDescent="0.25">
      <c r="A4" s="180" t="s">
        <v>107</v>
      </c>
      <c r="B4" s="180"/>
      <c r="C4" s="180"/>
      <c r="D4" s="180"/>
      <c r="E4" s="180"/>
      <c r="F4" s="180"/>
      <c r="G4" s="180"/>
    </row>
    <row r="5" spans="1:7" x14ac:dyDescent="0.25">
      <c r="A5" s="181"/>
      <c r="B5" s="181"/>
      <c r="C5" s="181"/>
      <c r="D5" s="181"/>
      <c r="E5" s="181"/>
      <c r="F5" s="181"/>
      <c r="G5" s="181"/>
    </row>
    <row r="6" spans="1:7" ht="26.25" customHeight="1" x14ac:dyDescent="0.25">
      <c r="A6" s="177" t="s">
        <v>95</v>
      </c>
      <c r="B6" s="177"/>
      <c r="C6" s="177"/>
      <c r="D6" s="178" t="s">
        <v>96</v>
      </c>
      <c r="E6" s="178"/>
      <c r="F6" s="179" t="s">
        <v>97</v>
      </c>
      <c r="G6" s="179" t="s">
        <v>98</v>
      </c>
    </row>
    <row r="7" spans="1:7" ht="31.5" customHeight="1" x14ac:dyDescent="0.25">
      <c r="A7" s="177"/>
      <c r="B7" s="177"/>
      <c r="C7" s="177"/>
      <c r="D7" s="86" t="s">
        <v>99</v>
      </c>
      <c r="E7" s="86" t="s">
        <v>100</v>
      </c>
      <c r="F7" s="179"/>
      <c r="G7" s="179"/>
    </row>
    <row r="8" spans="1:7" x14ac:dyDescent="0.25">
      <c r="A8" s="87"/>
      <c r="B8" s="87"/>
      <c r="C8" s="88"/>
      <c r="D8" s="89"/>
      <c r="E8" s="89"/>
      <c r="F8" s="90"/>
      <c r="G8" s="89"/>
    </row>
    <row r="9" spans="1:7" x14ac:dyDescent="0.25">
      <c r="A9" s="91" t="s">
        <v>59</v>
      </c>
      <c r="B9" s="92"/>
      <c r="C9" s="93"/>
      <c r="D9" s="93"/>
      <c r="E9" s="93"/>
      <c r="F9" s="25"/>
      <c r="G9" s="25"/>
    </row>
    <row r="10" spans="1:7" x14ac:dyDescent="0.25">
      <c r="A10" s="68"/>
      <c r="B10" s="94" t="s">
        <v>41</v>
      </c>
      <c r="C10" s="68"/>
      <c r="D10" s="27">
        <v>626032</v>
      </c>
      <c r="E10" s="27">
        <v>626032</v>
      </c>
      <c r="F10" s="27">
        <v>673028</v>
      </c>
      <c r="G10" s="27">
        <f>+E10-F10</f>
        <v>-46996</v>
      </c>
    </row>
    <row r="11" spans="1:7" x14ac:dyDescent="0.25">
      <c r="A11" s="8"/>
      <c r="B11" s="95" t="s">
        <v>101</v>
      </c>
      <c r="C11" s="95"/>
      <c r="D11" s="27">
        <v>1067944</v>
      </c>
      <c r="E11" s="27">
        <v>1410345</v>
      </c>
      <c r="F11" s="27">
        <v>2833594</v>
      </c>
      <c r="G11" s="27">
        <f>+E11-F11</f>
        <v>-1423249</v>
      </c>
    </row>
    <row r="12" spans="1:7" x14ac:dyDescent="0.25">
      <c r="A12" s="8"/>
      <c r="B12" s="95" t="s">
        <v>102</v>
      </c>
      <c r="C12" s="95"/>
      <c r="D12" s="30">
        <v>86586</v>
      </c>
      <c r="E12" s="30">
        <v>86586</v>
      </c>
      <c r="F12" s="96">
        <v>75997.320600000006</v>
      </c>
      <c r="G12" s="27">
        <f>+E12-F12</f>
        <v>10588.679399999994</v>
      </c>
    </row>
    <row r="13" spans="1:7" x14ac:dyDescent="0.25">
      <c r="A13" s="68"/>
      <c r="B13" s="68" t="s">
        <v>60</v>
      </c>
      <c r="C13" s="68"/>
      <c r="D13" s="97">
        <f>SUM(D10:D12)</f>
        <v>1780562</v>
      </c>
      <c r="E13" s="97">
        <f>SUM(E10:E12)</f>
        <v>2122963</v>
      </c>
      <c r="F13" s="97">
        <f>SUM(F10:F12)</f>
        <v>3582619.3206000002</v>
      </c>
      <c r="G13" s="97">
        <f>SUM(G10:G12)</f>
        <v>-1459656.3206</v>
      </c>
    </row>
    <row r="14" spans="1:7" x14ac:dyDescent="0.25">
      <c r="A14" s="68"/>
      <c r="B14" s="95"/>
      <c r="C14" s="95"/>
      <c r="D14" s="96"/>
      <c r="E14" s="96"/>
      <c r="F14" s="96"/>
      <c r="G14" s="96"/>
    </row>
    <row r="15" spans="1:7" x14ac:dyDescent="0.25">
      <c r="A15" s="68" t="s">
        <v>61</v>
      </c>
      <c r="B15" s="95"/>
      <c r="C15" s="95"/>
      <c r="D15" s="96"/>
      <c r="E15" s="96"/>
      <c r="F15" s="96"/>
      <c r="G15" s="96"/>
    </row>
    <row r="16" spans="1:7" x14ac:dyDescent="0.25">
      <c r="A16" s="8"/>
      <c r="B16" s="95" t="s">
        <v>62</v>
      </c>
      <c r="C16" s="98"/>
      <c r="D16" s="27">
        <v>330282</v>
      </c>
      <c r="E16" s="27">
        <v>330282</v>
      </c>
      <c r="F16" s="96">
        <v>300758</v>
      </c>
      <c r="G16" s="27">
        <f>+E16-F16</f>
        <v>29524</v>
      </c>
    </row>
    <row r="17" spans="1:7" ht="27.6" x14ac:dyDescent="0.25">
      <c r="A17" s="68"/>
      <c r="B17" s="99" t="s">
        <v>103</v>
      </c>
      <c r="C17" s="98"/>
      <c r="D17" s="27">
        <v>1291784</v>
      </c>
      <c r="E17" s="27">
        <v>1634185</v>
      </c>
      <c r="F17" s="100">
        <v>2125409</v>
      </c>
      <c r="G17" s="27">
        <f>+E17-F17</f>
        <v>-491224</v>
      </c>
    </row>
    <row r="18" spans="1:7" x14ac:dyDescent="0.25">
      <c r="A18" s="68"/>
      <c r="B18" s="101" t="s">
        <v>63</v>
      </c>
      <c r="C18" s="98"/>
      <c r="D18" s="73">
        <v>52560</v>
      </c>
      <c r="E18" s="73">
        <v>52560</v>
      </c>
      <c r="F18" s="6">
        <v>6158</v>
      </c>
      <c r="G18" s="27">
        <f>+E18-F18</f>
        <v>46402</v>
      </c>
    </row>
    <row r="19" spans="1:7" x14ac:dyDescent="0.25">
      <c r="A19" s="68"/>
      <c r="B19" s="101" t="s">
        <v>46</v>
      </c>
      <c r="C19" s="98"/>
      <c r="D19" s="73">
        <v>102979</v>
      </c>
      <c r="E19" s="73">
        <v>102979</v>
      </c>
      <c r="F19" s="6">
        <v>97689</v>
      </c>
      <c r="G19" s="102">
        <f>+E19-F19</f>
        <v>5290</v>
      </c>
    </row>
    <row r="20" spans="1:7" x14ac:dyDescent="0.25">
      <c r="A20" s="68"/>
      <c r="B20" s="68" t="s">
        <v>104</v>
      </c>
      <c r="C20" s="68"/>
      <c r="D20" s="103">
        <f>SUM(D16:D19)</f>
        <v>1777605</v>
      </c>
      <c r="E20" s="103">
        <f>SUM(E16:E19)</f>
        <v>2120006</v>
      </c>
      <c r="F20" s="103">
        <f>SUM(F16:F19)</f>
        <v>2530014</v>
      </c>
      <c r="G20" s="103">
        <f>SUM(G16:G19)</f>
        <v>-410008</v>
      </c>
    </row>
    <row r="21" spans="1:7" x14ac:dyDescent="0.25">
      <c r="A21" s="68"/>
      <c r="B21" s="68"/>
      <c r="C21" s="68"/>
      <c r="D21" s="104"/>
      <c r="E21" s="104"/>
      <c r="F21" s="104"/>
      <c r="G21" s="104"/>
    </row>
    <row r="22" spans="1:7" ht="14.4" thickBot="1" x14ac:dyDescent="0.3">
      <c r="A22" s="68" t="s">
        <v>64</v>
      </c>
      <c r="B22" s="147"/>
      <c r="C22" s="147"/>
      <c r="D22" s="148">
        <f>+D13-D20</f>
        <v>2957</v>
      </c>
      <c r="E22" s="148">
        <f>+E13-E20</f>
        <v>2957</v>
      </c>
      <c r="F22" s="148">
        <f>+F13-F20</f>
        <v>1052605.3206000002</v>
      </c>
      <c r="G22" s="148">
        <f>+G13-G20</f>
        <v>-1049648.3206</v>
      </c>
    </row>
    <row r="23" spans="1:7" ht="14.4" thickTop="1" x14ac:dyDescent="0.25">
      <c r="A23" s="68"/>
      <c r="B23" s="68"/>
      <c r="C23" s="68"/>
      <c r="D23" s="105"/>
      <c r="E23" s="105"/>
      <c r="F23" s="105"/>
      <c r="G23" s="105"/>
    </row>
    <row r="24" spans="1:7" s="25" customFormat="1" x14ac:dyDescent="0.25">
      <c r="A24" s="108" t="s">
        <v>119</v>
      </c>
      <c r="B24" s="106"/>
      <c r="C24" s="106"/>
      <c r="D24" s="106"/>
      <c r="E24" s="106"/>
      <c r="F24" s="106"/>
      <c r="G24" s="106"/>
    </row>
  </sheetData>
  <sheetProtection algorithmName="SHA-512" hashValue="4VzlWEfK9bJvW5E+CkN1IugTxCr2TQ68X9UNLjEAxO69WSpbnhze8Qv0Iv+/xNzjiTvh8wZ0mGcM3i0PY+kJsw==" saltValue="AD699Ey35opljbAMQiAQqg==" spinCount="100000" sheet="1" objects="1" scenarios="1" selectLockedCells="1" selectUnlockedCells="1"/>
  <mergeCells count="9">
    <mergeCell ref="A6:C7"/>
    <mergeCell ref="D6:E6"/>
    <mergeCell ref="F6:F7"/>
    <mergeCell ref="G6:G7"/>
    <mergeCell ref="A1:G1"/>
    <mergeCell ref="A2:G2"/>
    <mergeCell ref="A3:G3"/>
    <mergeCell ref="A4:G4"/>
    <mergeCell ref="A5:G5"/>
  </mergeCells>
  <printOptions horizontalCentered="1"/>
  <pageMargins left="1.25" right="1" top="1" bottom="1" header="0.3" footer="0.5"/>
  <pageSetup scale="85" orientation="portrait" r:id="rId1"/>
  <headerFooter>
    <oddFooter>&amp;R&amp;"Arial,Regular"9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SFPos</vt:lpstr>
      <vt:lpstr>SFPerf</vt:lpstr>
      <vt:lpstr>SCE</vt:lpstr>
      <vt:lpstr>SCF</vt:lpstr>
      <vt:lpstr>SCBAA</vt:lpstr>
      <vt:lpstr>SCE!Print_Area</vt:lpstr>
      <vt:lpstr>SCF!Print_Area</vt:lpstr>
      <vt:lpstr>SFPerf!Print_Area</vt:lpstr>
      <vt:lpstr>SFPos!Print_Area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Statements</dc:title>
  <dc:creator>COA - National Electrification Administration</dc:creator>
  <cp:lastModifiedBy>Ben A. Lazo, Jr.</cp:lastModifiedBy>
  <cp:lastPrinted>2020-09-10T05:47:12Z</cp:lastPrinted>
  <dcterms:created xsi:type="dcterms:W3CDTF">2017-01-23T02:26:29Z</dcterms:created>
  <dcterms:modified xsi:type="dcterms:W3CDTF">2020-09-10T05:47:30Z</dcterms:modified>
</cp:coreProperties>
</file>